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rvice\Inköp\Logistik Västerbotten\Logistik\9. Eget\11. Bemanningsgruppen (BOA)\Nationellt ramavtal 2024\MALLAR för Tidrapp, avvikelser mm\Tidrapporter\Aktuella\"/>
    </mc:Choice>
  </mc:AlternateContent>
  <xr:revisionPtr revIDLastSave="0" documentId="13_ncr:1_{820CB652-8734-4C30-AE5F-650913616470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Tjänstgöringsrapport Läkare " sheetId="9" r:id="rId1"/>
    <sheet name="Tjänstgöringsrapport (ssk)" sheetId="2" state="hidden" r:id="rId2"/>
  </sheets>
  <definedNames>
    <definedName name="_xlnm._FilterDatabase" localSheetId="0" hidden="1">'Tjänstgöringsrapport Läkare '!$R$3:$W$6</definedName>
    <definedName name="_xlnm.Print_Area" localSheetId="1">'Tjänstgöringsrapport (ssk)'!$A$1:$T$48</definedName>
    <definedName name="_xlnm.Print_Area" localSheetId="0">'Tjänstgöringsrapport Läkare '!$A$1:$W$61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9" l="1"/>
  <c r="G17" i="9"/>
  <c r="G18" i="9"/>
  <c r="G19" i="9"/>
  <c r="G20" i="9"/>
  <c r="G21" i="9"/>
  <c r="G22" i="9"/>
  <c r="G23" i="9"/>
  <c r="G24" i="9"/>
  <c r="G25" i="9"/>
  <c r="G26" i="9"/>
  <c r="G12" i="9"/>
  <c r="I27" i="9"/>
  <c r="I28" i="9" s="1"/>
  <c r="F42" i="9" s="1"/>
  <c r="G13" i="9" l="1"/>
  <c r="G14" i="9"/>
  <c r="G15" i="9"/>
  <c r="K19" i="9" l="1"/>
  <c r="K21" i="9"/>
  <c r="E49" i="9"/>
  <c r="F49" i="9" s="1"/>
  <c r="E48" i="9"/>
  <c r="F48" i="9" s="1"/>
  <c r="P27" i="9"/>
  <c r="N27" i="9"/>
  <c r="L27" i="9"/>
  <c r="J27" i="9"/>
  <c r="W27" i="9" l="1"/>
  <c r="W28" i="9" s="1"/>
  <c r="V27" i="9"/>
  <c r="V28" i="9" s="1"/>
  <c r="U27" i="9"/>
  <c r="U28" i="9" s="1"/>
  <c r="T27" i="9"/>
  <c r="T28" i="9" s="1"/>
  <c r="S27" i="9"/>
  <c r="S28" i="9" s="1"/>
  <c r="R27" i="9"/>
  <c r="R28" i="9" s="1"/>
  <c r="Q26" i="9"/>
  <c r="O26" i="9"/>
  <c r="M26" i="9"/>
  <c r="K26" i="9"/>
  <c r="Q25" i="9"/>
  <c r="O25" i="9"/>
  <c r="M25" i="9"/>
  <c r="K25" i="9"/>
  <c r="Q24" i="9"/>
  <c r="O24" i="9"/>
  <c r="M24" i="9"/>
  <c r="K24" i="9"/>
  <c r="Q23" i="9"/>
  <c r="O23" i="9"/>
  <c r="M23" i="9"/>
  <c r="K23" i="9"/>
  <c r="Q22" i="9"/>
  <c r="O22" i="9"/>
  <c r="M22" i="9"/>
  <c r="K22" i="9"/>
  <c r="Q21" i="9"/>
  <c r="O21" i="9"/>
  <c r="M21" i="9"/>
  <c r="Q20" i="9"/>
  <c r="O20" i="9"/>
  <c r="M20" i="9"/>
  <c r="K20" i="9"/>
  <c r="Q19" i="9"/>
  <c r="O19" i="9"/>
  <c r="M19" i="9"/>
  <c r="Q18" i="9"/>
  <c r="O18" i="9"/>
  <c r="M18" i="9"/>
  <c r="K18" i="9"/>
  <c r="Q17" i="9"/>
  <c r="O17" i="9"/>
  <c r="M17" i="9"/>
  <c r="K17" i="9"/>
  <c r="Q16" i="9"/>
  <c r="O16" i="9"/>
  <c r="M16" i="9"/>
  <c r="K16" i="9"/>
  <c r="Q15" i="9"/>
  <c r="O15" i="9"/>
  <c r="M15" i="9"/>
  <c r="K15" i="9"/>
  <c r="Q14" i="9"/>
  <c r="O14" i="9"/>
  <c r="M14" i="9"/>
  <c r="K14" i="9"/>
  <c r="Q13" i="9"/>
  <c r="O13" i="9"/>
  <c r="M13" i="9"/>
  <c r="K13" i="9"/>
  <c r="Q12" i="9"/>
  <c r="O12" i="9"/>
  <c r="M12" i="9"/>
  <c r="K12" i="9"/>
  <c r="F47" i="9" l="1"/>
  <c r="G27" i="9"/>
  <c r="Q27" i="9"/>
  <c r="F46" i="9" s="1"/>
  <c r="K27" i="9"/>
  <c r="F43" i="9" s="1"/>
  <c r="O27" i="9"/>
  <c r="F45" i="9" s="1"/>
  <c r="M27" i="9"/>
  <c r="F44" i="9" s="1"/>
  <c r="G28" i="9" l="1"/>
  <c r="F50" i="9"/>
  <c r="F36" i="9" s="1"/>
  <c r="F37" i="2"/>
  <c r="F36" i="2"/>
  <c r="F35" i="2"/>
  <c r="F34" i="2"/>
  <c r="F33" i="2"/>
  <c r="F32" i="2"/>
  <c r="U32" i="2" s="1"/>
  <c r="F31" i="2"/>
  <c r="U31" i="2" s="1"/>
  <c r="F30" i="2"/>
  <c r="U30" i="2" s="1"/>
  <c r="F29" i="2"/>
  <c r="F28" i="2"/>
  <c r="F27" i="2"/>
  <c r="F26" i="2"/>
  <c r="F25" i="2"/>
  <c r="F24" i="2"/>
  <c r="U24" i="2" s="1"/>
  <c r="O37" i="2"/>
  <c r="X37" i="2" s="1"/>
  <c r="O36" i="2"/>
  <c r="X36" i="2" s="1"/>
  <c r="O35" i="2"/>
  <c r="X35" i="2" s="1"/>
  <c r="O34" i="2"/>
  <c r="O33" i="2"/>
  <c r="O32" i="2"/>
  <c r="O31" i="2"/>
  <c r="O30" i="2"/>
  <c r="X30" i="2" s="1"/>
  <c r="O29" i="2"/>
  <c r="O28" i="2"/>
  <c r="O27" i="2"/>
  <c r="X27" i="2" s="1"/>
  <c r="O26" i="2"/>
  <c r="O25" i="2"/>
  <c r="O24" i="2"/>
  <c r="X32" i="2"/>
  <c r="X29" i="2"/>
  <c r="X34" i="2"/>
  <c r="X25" i="2"/>
  <c r="X33" i="2"/>
  <c r="X24" i="2"/>
  <c r="X26" i="2"/>
  <c r="X28" i="2"/>
  <c r="X31" i="2"/>
  <c r="U28" i="2"/>
  <c r="U25" i="2"/>
  <c r="U26" i="2"/>
  <c r="U27" i="2"/>
  <c r="U29" i="2"/>
  <c r="U33" i="2"/>
  <c r="U34" i="2"/>
  <c r="U35" i="2"/>
  <c r="U36" i="2"/>
  <c r="U37" i="2"/>
  <c r="G40" i="2"/>
  <c r="G38" i="2"/>
  <c r="F38" i="2" l="1"/>
  <c r="R38" i="2" l="1"/>
  <c r="R40" i="2" s="1"/>
  <c r="Q38" i="2"/>
  <c r="Q40" i="2" s="1"/>
  <c r="P38" i="2"/>
  <c r="O38" i="2"/>
  <c r="K38" i="2"/>
  <c r="K40" i="2" s="1"/>
  <c r="J38" i="2"/>
  <c r="J40" i="2" s="1"/>
  <c r="I38" i="2"/>
  <c r="I40" i="2" s="1"/>
  <c r="H38" i="2"/>
  <c r="H40" i="2" s="1"/>
  <c r="P40" i="2" l="1"/>
  <c r="T40" i="2" s="1"/>
</calcChain>
</file>

<file path=xl/sharedStrings.xml><?xml version="1.0" encoding="utf-8"?>
<sst xmlns="http://schemas.openxmlformats.org/spreadsheetml/2006/main" count="150" uniqueCount="92">
  <si>
    <t>Läkarens namn:</t>
  </si>
  <si>
    <t>Datum</t>
  </si>
  <si>
    <t>Från kl.</t>
  </si>
  <si>
    <t>Till kl.</t>
  </si>
  <si>
    <t>Antal timmar</t>
  </si>
  <si>
    <t>Jourpass bunden tid</t>
  </si>
  <si>
    <t>Aktiv tid</t>
  </si>
  <si>
    <t>Summa timmar:</t>
  </si>
  <si>
    <t>Storhelg
00-00</t>
  </si>
  <si>
    <t>Underskrift inhyrd person:</t>
  </si>
  <si>
    <t>Underskrift behörig på enhet:</t>
  </si>
  <si>
    <t>Ort och datum:</t>
  </si>
  <si>
    <t>Leverantör:</t>
  </si>
  <si>
    <t xml:space="preserve">Enhet/ort: </t>
  </si>
  <si>
    <t>Check:</t>
  </si>
  <si>
    <t>Avdrag:</t>
  </si>
  <si>
    <t>Pris:</t>
  </si>
  <si>
    <t xml:space="preserve">Med helgdag avses röda dagar i almanackan. </t>
  </si>
  <si>
    <t xml:space="preserve">Med storhelg avses midsommarhelg, julhelg och nyårshleg. </t>
  </si>
  <si>
    <t>Faktor:</t>
  </si>
  <si>
    <t>Fakturabelopp:</t>
  </si>
  <si>
    <t>Total:</t>
  </si>
  <si>
    <r>
      <rPr>
        <i/>
        <u/>
        <sz val="11"/>
        <color theme="1"/>
        <rFont val="Calibri"/>
        <family val="2"/>
        <scheme val="minor"/>
      </rPr>
      <t>Not</t>
    </r>
    <r>
      <rPr>
        <b/>
        <i/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Helgdag och storhelg börjar 00.00 aktuellt datum. </t>
    </r>
  </si>
  <si>
    <t>År &amp; månad (ÅÅÅÅ-MM):</t>
  </si>
  <si>
    <t>Veckonummer:</t>
  </si>
  <si>
    <t>Namnförtydligande behörig på enhet:</t>
  </si>
  <si>
    <t>Varav timmar</t>
  </si>
  <si>
    <t>Tjänstgöringsrapport (sjuksköterskor)</t>
  </si>
  <si>
    <t>Sjuksköterskans namn:</t>
  </si>
  <si>
    <t>Specialistsjuksköterskor</t>
  </si>
  <si>
    <t xml:space="preserve">Om leg.ssk erbjuds </t>
  </si>
  <si>
    <t xml:space="preserve">vid avrop av specialist ssk </t>
  </si>
  <si>
    <t>Jour eller beredskap</t>
  </si>
  <si>
    <t>Vardag
19-22</t>
  </si>
  <si>
    <t>Vardag
22-07</t>
  </si>
  <si>
    <t xml:space="preserve">
Fre 22-
mån 07
</t>
  </si>
  <si>
    <r>
      <rPr>
        <sz val="14"/>
        <color theme="1"/>
        <rFont val="Calibri"/>
        <family val="2"/>
        <scheme val="minor"/>
      </rPr>
      <t>Jour</t>
    </r>
    <r>
      <rPr>
        <sz val="12"/>
        <color theme="1"/>
        <rFont val="Calibri"/>
        <family val="2"/>
        <scheme val="minor"/>
      </rPr>
      <t xml:space="preserve">
(bunden tid 
</t>
    </r>
    <r>
      <rPr>
        <u/>
        <sz val="12"/>
        <color theme="1"/>
        <rFont val="Calibri"/>
        <family val="2"/>
        <scheme val="minor"/>
      </rPr>
      <t>på</t>
    </r>
    <r>
      <rPr>
        <sz val="12"/>
        <color theme="1"/>
        <rFont val="Calibri"/>
        <family val="2"/>
        <scheme val="minor"/>
      </rPr>
      <t xml:space="preserve"> 
arbetsstället)</t>
    </r>
  </si>
  <si>
    <r>
      <rPr>
        <sz val="14"/>
        <color theme="1"/>
        <rFont val="Calibri"/>
        <family val="2"/>
        <scheme val="minor"/>
      </rPr>
      <t>Beredskap</t>
    </r>
    <r>
      <rPr>
        <sz val="12"/>
        <color theme="1"/>
        <rFont val="Calibri"/>
        <family val="2"/>
        <scheme val="minor"/>
      </rPr>
      <t xml:space="preserve">
(bunden tid </t>
    </r>
    <r>
      <rPr>
        <u/>
        <sz val="12"/>
        <color theme="1"/>
        <rFont val="Calibri"/>
        <family val="2"/>
        <scheme val="minor"/>
      </rPr>
      <t>utom</t>
    </r>
    <r>
      <rPr>
        <sz val="12"/>
        <color theme="1"/>
        <rFont val="Calibri"/>
        <family val="2"/>
        <scheme val="minor"/>
      </rPr>
      <t xml:space="preserve"> arbetsstället)</t>
    </r>
  </si>
  <si>
    <t>Lunch</t>
  </si>
  <si>
    <t>Varav 
ordinarie arbetstid</t>
  </si>
  <si>
    <t>Varav 
obekväm arbetstid</t>
  </si>
  <si>
    <t xml:space="preserve">
Vardag
07-19
</t>
  </si>
  <si>
    <t>Varav tim</t>
  </si>
  <si>
    <t>00-07</t>
  </si>
  <si>
    <t>13-24</t>
  </si>
  <si>
    <t>00-24</t>
  </si>
  <si>
    <t>07-13</t>
  </si>
  <si>
    <t>21-24</t>
  </si>
  <si>
    <t>Vardag</t>
  </si>
  <si>
    <t>07-07</t>
  </si>
  <si>
    <t>Lördag
Dag före-Helgdag
Dag före-Storhelg</t>
  </si>
  <si>
    <t>Bunden tid</t>
  </si>
  <si>
    <t>Underskrift Inhyrd konsult:</t>
  </si>
  <si>
    <t xml:space="preserve">Måndag
Tisdag
Onsdag
Torsdag
</t>
  </si>
  <si>
    <t>JOUR 1</t>
  </si>
  <si>
    <t>JOUR 2</t>
  </si>
  <si>
    <t>BEREDSKAP 1</t>
  </si>
  <si>
    <t>BEREDSKAP 2</t>
  </si>
  <si>
    <t>Annan tid =
Måndag
Tisdag
Onsdag
Torsdag</t>
  </si>
  <si>
    <t>Timkostn:</t>
  </si>
  <si>
    <t>"Jour1" minus
 "aktiv tid"</t>
  </si>
  <si>
    <t>"Jour2 " minus 
"aktiv tid"</t>
  </si>
  <si>
    <t>Dag</t>
  </si>
  <si>
    <t>ARBETSTID</t>
  </si>
  <si>
    <t>VARAV</t>
  </si>
  <si>
    <t>TOTAL KOSTNAD:</t>
  </si>
  <si>
    <t>BEREDSKAP 1:</t>
  </si>
  <si>
    <t>BEREDSKAP 2:</t>
  </si>
  <si>
    <t>JOUR 1:</t>
  </si>
  <si>
    <t>JOUR 2:</t>
  </si>
  <si>
    <t>Avropsnr:</t>
  </si>
  <si>
    <t>Kostnad</t>
  </si>
  <si>
    <t>07-21</t>
  </si>
  <si>
    <t>Antal timmar klinisk introduktion</t>
  </si>
  <si>
    <t>Namnförtydligande:</t>
  </si>
  <si>
    <t>OBS! INGEN ERSÄTTNING - För Klinisk introduktion
(max 16 timmar)</t>
  </si>
  <si>
    <t>Antal timmar i arb.plats introduktion</t>
  </si>
  <si>
    <t>ARBETAD TID under
Jour/Beredskap:</t>
  </si>
  <si>
    <t>NORMALTID (dagtid)</t>
  </si>
  <si>
    <t>Fredag
Lördag
Söndag
Vardag före Helgdag
Vardag före Storhelg
Helgdag
Storhelg</t>
  </si>
  <si>
    <t>Söndag
 Helgdag 
 Storhelg</t>
  </si>
  <si>
    <t>OBS! INGEN ERSÄTTNING - För Arbetsplatsintroduktion (normalt 2 tim)
( ca2 timmar)</t>
  </si>
  <si>
    <t>"Beredskap" minus 
"aktiv tid"</t>
  </si>
  <si>
    <t>Vardag (Normaltid)</t>
  </si>
  <si>
    <t>Uträkning sid 2</t>
  </si>
  <si>
    <t>Ska bli "noll" när beloppen  i de gråa kolumnerna är avdragna (röd text)</t>
  </si>
  <si>
    <r>
      <t xml:space="preserve">Datum
</t>
    </r>
    <r>
      <rPr>
        <sz val="12"/>
        <color theme="1"/>
        <rFont val="Calibri"/>
        <family val="2"/>
        <scheme val="minor"/>
      </rPr>
      <t>ÅÅÅ-MM-DD</t>
    </r>
  </si>
  <si>
    <t xml:space="preserve">Tid anges i  (HH:MM)
OBS! En rad per arbetspass, se fliken instruktioner
OBS!
Kom ihåg att fylla i lunch (HH:MM) 
</t>
  </si>
  <si>
    <r>
      <t xml:space="preserve">Antal timmar anges i decimalform mellan 00,00-24,00 
</t>
    </r>
    <r>
      <rPr>
        <sz val="12"/>
        <color theme="1"/>
        <rFont val="Calibri"/>
        <family val="2"/>
        <scheme val="minor"/>
      </rPr>
      <t>(1 tim 30 min = 1,5)</t>
    </r>
  </si>
  <si>
    <t>ARBETAD TID</t>
  </si>
  <si>
    <t>EJ JOUR/ BEREDSKAP</t>
  </si>
  <si>
    <t>AKTIV TID under jour och beredskap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</si>
</sst>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"/>
    <numFmt numFmtId="165" formatCode="yyyy/mm/dd;@"/>
    <numFmt numFmtId="166" formatCode="hh:mm;@"/>
    <numFmt numFmtId="167" formatCode="#,##0.00\ &quot;kr&quot;"/>
    <numFmt numFmtId="168" formatCode="#,##0\ &quot;kr&quot;"/>
  </numFmts>
  <fonts count="3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/>
    <xf numFmtId="0" fontId="4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horizontal="center"/>
    </xf>
    <xf numFmtId="0" fontId="0" fillId="3" borderId="0" xfId="0" applyFill="1"/>
    <xf numFmtId="9" fontId="7" fillId="3" borderId="0" xfId="1" applyFont="1" applyFill="1" applyBorder="1" applyAlignment="1" applyProtection="1">
      <alignment horizontal="center"/>
    </xf>
    <xf numFmtId="0" fontId="7" fillId="0" borderId="0" xfId="0" applyFont="1"/>
    <xf numFmtId="0" fontId="4" fillId="0" borderId="0" xfId="0" applyFont="1"/>
    <xf numFmtId="164" fontId="7" fillId="0" borderId="0" xfId="0" applyNumberFormat="1" applyFont="1" applyAlignment="1">
      <alignment horizont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0" borderId="0" xfId="0" applyFont="1"/>
    <xf numFmtId="164" fontId="9" fillId="0" borderId="0" xfId="0" applyNumberFormat="1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right"/>
    </xf>
    <xf numFmtId="9" fontId="9" fillId="0" borderId="10" xfId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3" fontId="9" fillId="0" borderId="10" xfId="0" applyNumberFormat="1" applyFont="1" applyBorder="1" applyAlignment="1" applyProtection="1">
      <alignment horizontal="right"/>
      <protection locked="0"/>
    </xf>
    <xf numFmtId="3" fontId="9" fillId="0" borderId="10" xfId="0" applyNumberFormat="1" applyFont="1" applyBorder="1" applyProtection="1">
      <protection locked="0"/>
    </xf>
    <xf numFmtId="0" fontId="14" fillId="0" borderId="0" xfId="0" applyFont="1"/>
    <xf numFmtId="3" fontId="9" fillId="0" borderId="0" xfId="0" applyNumberFormat="1" applyFont="1"/>
    <xf numFmtId="0" fontId="6" fillId="3" borderId="0" xfId="0" applyFont="1" applyFill="1"/>
    <xf numFmtId="3" fontId="4" fillId="3" borderId="0" xfId="0" applyNumberFormat="1" applyFont="1" applyFill="1"/>
    <xf numFmtId="3" fontId="0" fillId="0" borderId="0" xfId="0" applyNumberFormat="1"/>
    <xf numFmtId="0" fontId="9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/>
    <xf numFmtId="3" fontId="11" fillId="0" borderId="0" xfId="0" applyNumberFormat="1" applyFont="1"/>
    <xf numFmtId="20" fontId="9" fillId="0" borderId="13" xfId="0" applyNumberFormat="1" applyFont="1" applyBorder="1" applyAlignment="1" applyProtection="1">
      <alignment horizontal="center"/>
      <protection locked="0"/>
    </xf>
    <xf numFmtId="20" fontId="9" fillId="0" borderId="15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2" fontId="9" fillId="0" borderId="0" xfId="0" applyNumberFormat="1" applyFont="1"/>
    <xf numFmtId="20" fontId="9" fillId="0" borderId="6" xfId="0" applyNumberFormat="1" applyFont="1" applyBorder="1" applyAlignment="1" applyProtection="1">
      <alignment horizontal="center"/>
      <protection locked="0"/>
    </xf>
    <xf numFmtId="20" fontId="9" fillId="0" borderId="16" xfId="0" applyNumberFormat="1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165" fontId="9" fillId="0" borderId="29" xfId="0" applyNumberFormat="1" applyFont="1" applyBorder="1" applyAlignment="1" applyProtection="1">
      <alignment horizontal="center"/>
      <protection locked="0"/>
    </xf>
    <xf numFmtId="0" fontId="2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20" fontId="9" fillId="0" borderId="37" xfId="0" applyNumberFormat="1" applyFont="1" applyBorder="1" applyAlignment="1" applyProtection="1">
      <alignment horizontal="center"/>
      <protection locked="0"/>
    </xf>
    <xf numFmtId="20" fontId="9" fillId="0" borderId="39" xfId="0" applyNumberFormat="1" applyFont="1" applyBorder="1" applyAlignment="1" applyProtection="1">
      <alignment horizontal="center"/>
      <protection locked="0"/>
    </xf>
    <xf numFmtId="20" fontId="9" fillId="0" borderId="38" xfId="0" applyNumberFormat="1" applyFont="1" applyBorder="1" applyAlignment="1" applyProtection="1">
      <alignment horizontal="center"/>
      <protection locked="0"/>
    </xf>
    <xf numFmtId="20" fontId="9" fillId="0" borderId="14" xfId="0" applyNumberFormat="1" applyFont="1" applyBorder="1" applyAlignment="1" applyProtection="1">
      <alignment horizontal="center"/>
      <protection locked="0"/>
    </xf>
    <xf numFmtId="20" fontId="9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6" fontId="9" fillId="0" borderId="13" xfId="0" applyNumberFormat="1" applyFont="1" applyBorder="1" applyAlignment="1" applyProtection="1">
      <alignment horizontal="center"/>
      <protection locked="0"/>
    </xf>
    <xf numFmtId="166" fontId="9" fillId="0" borderId="6" xfId="0" applyNumberFormat="1" applyFont="1" applyBorder="1" applyAlignment="1" applyProtection="1">
      <alignment horizontal="center"/>
      <protection locked="0"/>
    </xf>
    <xf numFmtId="166" fontId="9" fillId="0" borderId="15" xfId="0" applyNumberFormat="1" applyFont="1" applyBorder="1" applyAlignment="1" applyProtection="1">
      <alignment horizontal="center"/>
      <protection locked="0"/>
    </xf>
    <xf numFmtId="166" fontId="9" fillId="0" borderId="16" xfId="0" applyNumberFormat="1" applyFont="1" applyBorder="1" applyAlignment="1" applyProtection="1">
      <alignment horizontal="center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35" xfId="0" applyNumberFormat="1" applyFont="1" applyBorder="1" applyAlignment="1" applyProtection="1">
      <alignment horizontal="center"/>
      <protection locked="0"/>
    </xf>
    <xf numFmtId="2" fontId="9" fillId="0" borderId="36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7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2" fontId="9" fillId="2" borderId="23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2" fontId="10" fillId="0" borderId="0" xfId="0" applyNumberFormat="1" applyFont="1"/>
    <xf numFmtId="2" fontId="9" fillId="0" borderId="27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2" borderId="27" xfId="0" applyNumberFormat="1" applyFont="1" applyFill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2" borderId="21" xfId="0" applyNumberFormat="1" applyFont="1" applyFill="1" applyBorder="1" applyAlignment="1">
      <alignment horizontal="center"/>
    </xf>
    <xf numFmtId="2" fontId="9" fillId="2" borderId="1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0" fontId="9" fillId="0" borderId="0" xfId="0" applyFont="1" applyAlignment="1" applyProtection="1">
      <alignment horizontal="left" wrapText="1"/>
      <protection locked="0"/>
    </xf>
    <xf numFmtId="165" fontId="9" fillId="0" borderId="20" xfId="0" applyNumberFormat="1" applyFont="1" applyBorder="1" applyAlignment="1" applyProtection="1">
      <alignment horizontal="center"/>
      <protection locked="0"/>
    </xf>
    <xf numFmtId="20" fontId="9" fillId="0" borderId="8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 wrapText="1"/>
      <protection locked="0"/>
    </xf>
    <xf numFmtId="2" fontId="9" fillId="0" borderId="29" xfId="0" applyNumberFormat="1" applyFont="1" applyBorder="1" applyAlignment="1" applyProtection="1">
      <alignment horizontal="center" wrapText="1"/>
      <protection locked="0"/>
    </xf>
    <xf numFmtId="2" fontId="9" fillId="0" borderId="42" xfId="0" applyNumberFormat="1" applyFont="1" applyBorder="1" applyAlignment="1" applyProtection="1">
      <alignment horizontal="center" wrapText="1"/>
      <protection locked="0"/>
    </xf>
    <xf numFmtId="165" fontId="11" fillId="0" borderId="13" xfId="0" applyNumberFormat="1" applyFont="1" applyBorder="1" applyAlignment="1" applyProtection="1">
      <alignment horizontal="center"/>
      <protection locked="0"/>
    </xf>
    <xf numFmtId="2" fontId="9" fillId="0" borderId="25" xfId="0" applyNumberFormat="1" applyFont="1" applyBorder="1" applyAlignment="1" applyProtection="1">
      <alignment horizontal="center" wrapText="1"/>
      <protection locked="0"/>
    </xf>
    <xf numFmtId="165" fontId="11" fillId="0" borderId="15" xfId="0" applyNumberFormat="1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2" fontId="26" fillId="0" borderId="29" xfId="0" applyNumberFormat="1" applyFont="1" applyBorder="1" applyAlignment="1" applyProtection="1">
      <alignment horizontal="center" wrapText="1"/>
      <protection locked="0"/>
    </xf>
    <xf numFmtId="2" fontId="11" fillId="0" borderId="29" xfId="0" applyNumberFormat="1" applyFont="1" applyBorder="1" applyAlignment="1" applyProtection="1">
      <alignment horizontal="center" wrapText="1"/>
      <protection locked="0"/>
    </xf>
    <xf numFmtId="165" fontId="11" fillId="0" borderId="20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Protection="1">
      <protection locked="0"/>
    </xf>
    <xf numFmtId="0" fontId="31" fillId="0" borderId="8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16" xfId="0" applyFont="1" applyBorder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0" fillId="0" borderId="0" xfId="0" applyProtection="1">
      <protection locked="0"/>
    </xf>
    <xf numFmtId="20" fontId="9" fillId="0" borderId="23" xfId="0" applyNumberFormat="1" applyFont="1" applyBorder="1" applyAlignment="1" applyProtection="1">
      <alignment horizontal="center"/>
      <protection locked="0"/>
    </xf>
    <xf numFmtId="2" fontId="9" fillId="0" borderId="56" xfId="0" applyNumberFormat="1" applyFont="1" applyBorder="1" applyAlignment="1" applyProtection="1">
      <alignment horizontal="center" wrapText="1"/>
      <protection locked="0"/>
    </xf>
    <xf numFmtId="2" fontId="9" fillId="0" borderId="63" xfId="0" applyNumberFormat="1" applyFont="1" applyBorder="1" applyAlignment="1" applyProtection="1">
      <alignment horizontal="center" wrapText="1"/>
      <protection locked="0"/>
    </xf>
    <xf numFmtId="2" fontId="9" fillId="0" borderId="68" xfId="0" applyNumberFormat="1" applyFont="1" applyBorder="1" applyAlignment="1" applyProtection="1">
      <alignment horizontal="center" wrapText="1"/>
      <protection locked="0"/>
    </xf>
    <xf numFmtId="2" fontId="9" fillId="0" borderId="70" xfId="0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9" fillId="4" borderId="73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4" borderId="66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0" fillId="4" borderId="73" xfId="0" applyFill="1" applyBorder="1" applyAlignment="1">
      <alignment horizontal="center" vertical="center" wrapText="1"/>
    </xf>
    <xf numFmtId="0" fontId="33" fillId="9" borderId="59" xfId="0" applyFont="1" applyFill="1" applyBorder="1" applyAlignment="1">
      <alignment horizontal="center" wrapText="1"/>
    </xf>
    <xf numFmtId="16" fontId="9" fillId="0" borderId="61" xfId="0" quotePrefix="1" applyNumberFormat="1" applyFont="1" applyBorder="1" applyAlignment="1">
      <alignment horizontal="center" wrapText="1"/>
    </xf>
    <xf numFmtId="16" fontId="9" fillId="0" borderId="53" xfId="0" quotePrefix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" fontId="9" fillId="0" borderId="1" xfId="0" quotePrefix="1" applyNumberFormat="1" applyFont="1" applyBorder="1" applyAlignment="1">
      <alignment horizont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2" fontId="24" fillId="0" borderId="62" xfId="0" applyNumberFormat="1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64" xfId="0" applyFont="1" applyBorder="1" applyAlignment="1">
      <alignment horizontal="center"/>
    </xf>
    <xf numFmtId="2" fontId="24" fillId="0" borderId="55" xfId="0" applyNumberFormat="1" applyFont="1" applyBorder="1" applyAlignment="1">
      <alignment horizontal="center" vertical="center" wrapText="1"/>
    </xf>
    <xf numFmtId="2" fontId="24" fillId="0" borderId="33" xfId="0" applyNumberFormat="1" applyFont="1" applyBorder="1" applyAlignment="1">
      <alignment horizontal="center" vertical="center" wrapText="1"/>
    </xf>
    <xf numFmtId="0" fontId="24" fillId="0" borderId="0" xfId="0" applyFont="1"/>
    <xf numFmtId="2" fontId="24" fillId="0" borderId="11" xfId="0" applyNumberFormat="1" applyFont="1" applyBorder="1" applyAlignment="1">
      <alignment horizontal="center"/>
    </xf>
    <xf numFmtId="2" fontId="24" fillId="4" borderId="73" xfId="0" applyNumberFormat="1" applyFont="1" applyFill="1" applyBorder="1" applyAlignment="1">
      <alignment horizontal="center"/>
    </xf>
    <xf numFmtId="2" fontId="28" fillId="6" borderId="59" xfId="0" applyNumberFormat="1" applyFont="1" applyFill="1" applyBorder="1" applyAlignment="1">
      <alignment horizontal="center" wrapText="1"/>
    </xf>
    <xf numFmtId="2" fontId="27" fillId="4" borderId="53" xfId="0" applyNumberFormat="1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horizontal="center" wrapText="1"/>
    </xf>
    <xf numFmtId="2" fontId="27" fillId="4" borderId="1" xfId="0" applyNumberFormat="1" applyFont="1" applyFill="1" applyBorder="1" applyAlignment="1">
      <alignment horizontal="center" wrapText="1"/>
    </xf>
    <xf numFmtId="2" fontId="28" fillId="2" borderId="2" xfId="0" applyNumberFormat="1" applyFont="1" applyFill="1" applyBorder="1" applyAlignment="1">
      <alignment horizontal="center" wrapText="1"/>
    </xf>
    <xf numFmtId="2" fontId="28" fillId="2" borderId="58" xfId="0" applyNumberFormat="1" applyFont="1" applyFill="1" applyBorder="1" applyAlignment="1">
      <alignment horizontal="center" wrapText="1"/>
    </xf>
    <xf numFmtId="2" fontId="28" fillId="6" borderId="53" xfId="0" applyNumberFormat="1" applyFont="1" applyFill="1" applyBorder="1" applyAlignment="1">
      <alignment horizontal="center" wrapText="1"/>
    </xf>
    <xf numFmtId="2" fontId="28" fillId="6" borderId="1" xfId="0" applyNumberFormat="1" applyFont="1" applyFill="1" applyBorder="1" applyAlignment="1">
      <alignment horizontal="center" wrapText="1"/>
    </xf>
    <xf numFmtId="2" fontId="19" fillId="2" borderId="2" xfId="0" applyNumberFormat="1" applyFont="1" applyFill="1" applyBorder="1" applyAlignment="1">
      <alignment horizontal="center" wrapText="1"/>
    </xf>
    <xf numFmtId="2" fontId="19" fillId="4" borderId="74" xfId="0" applyNumberFormat="1" applyFont="1" applyFill="1" applyBorder="1" applyAlignment="1">
      <alignment horizontal="center" wrapText="1"/>
    </xf>
    <xf numFmtId="168" fontId="32" fillId="0" borderId="59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168" fontId="32" fillId="0" borderId="57" xfId="0" applyNumberFormat="1" applyFont="1" applyBorder="1" applyAlignment="1">
      <alignment horizontal="center" wrapText="1"/>
    </xf>
    <xf numFmtId="168" fontId="32" fillId="0" borderId="22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9" fillId="4" borderId="27" xfId="0" applyFont="1" applyFill="1" applyBorder="1" applyAlignment="1">
      <alignment horizontal="center" vertical="center" wrapText="1"/>
    </xf>
    <xf numFmtId="2" fontId="9" fillId="2" borderId="46" xfId="0" applyNumberFormat="1" applyFont="1" applyFill="1" applyBorder="1" applyAlignment="1">
      <alignment horizontal="center" wrapText="1"/>
    </xf>
    <xf numFmtId="0" fontId="17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2" fontId="9" fillId="4" borderId="0" xfId="0" applyNumberFormat="1" applyFont="1" applyFill="1" applyAlignment="1">
      <alignment horizontal="center" wrapText="1"/>
    </xf>
    <xf numFmtId="167" fontId="18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wrapText="1"/>
    </xf>
    <xf numFmtId="167" fontId="19" fillId="4" borderId="0" xfId="0" applyNumberFormat="1" applyFont="1" applyFill="1" applyAlignment="1">
      <alignment horizontal="center"/>
    </xf>
    <xf numFmtId="167" fontId="28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9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4" fillId="4" borderId="72" xfId="0" applyFont="1" applyFill="1" applyBorder="1" applyAlignment="1" applyProtection="1">
      <alignment horizontal="center" vertical="center"/>
      <protection locked="0"/>
    </xf>
    <xf numFmtId="0" fontId="24" fillId="4" borderId="59" xfId="0" applyFont="1" applyFill="1" applyBorder="1" applyAlignment="1" applyProtection="1">
      <alignment horizontal="center" wrapText="1"/>
      <protection locked="0"/>
    </xf>
    <xf numFmtId="0" fontId="24" fillId="4" borderId="73" xfId="0" applyFont="1" applyFill="1" applyBorder="1" applyAlignment="1" applyProtection="1">
      <alignment horizontal="center" vertical="center"/>
      <protection locked="0"/>
    </xf>
    <xf numFmtId="0" fontId="17" fillId="9" borderId="5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2" fontId="9" fillId="4" borderId="73" xfId="0" applyNumberFormat="1" applyFont="1" applyFill="1" applyBorder="1" applyAlignment="1" applyProtection="1">
      <alignment horizontal="center" wrapText="1"/>
      <protection locked="0"/>
    </xf>
    <xf numFmtId="2" fontId="9" fillId="2" borderId="21" xfId="0" applyNumberFormat="1" applyFont="1" applyFill="1" applyBorder="1" applyAlignment="1" applyProtection="1">
      <alignment horizontal="center" wrapText="1"/>
      <protection locked="0"/>
    </xf>
    <xf numFmtId="2" fontId="9" fillId="2" borderId="23" xfId="0" applyNumberFormat="1" applyFont="1" applyFill="1" applyBorder="1" applyAlignment="1" applyProtection="1">
      <alignment horizontal="center" wrapText="1"/>
      <protection locked="0"/>
    </xf>
    <xf numFmtId="2" fontId="9" fillId="2" borderId="69" xfId="0" applyNumberFormat="1" applyFont="1" applyFill="1" applyBorder="1" applyAlignment="1" applyProtection="1">
      <alignment horizontal="center" wrapText="1"/>
      <protection locked="0"/>
    </xf>
    <xf numFmtId="0" fontId="24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168" fontId="21" fillId="0" borderId="0" xfId="0" applyNumberFormat="1" applyFont="1" applyProtection="1">
      <protection locked="0"/>
    </xf>
    <xf numFmtId="168" fontId="17" fillId="0" borderId="0" xfId="0" applyNumberFormat="1" applyFont="1" applyAlignment="1" applyProtection="1">
      <alignment horizontal="center" wrapText="1"/>
      <protection locked="0"/>
    </xf>
    <xf numFmtId="0" fontId="23" fillId="0" borderId="0" xfId="0" applyFont="1" applyProtection="1">
      <protection locked="0"/>
    </xf>
    <xf numFmtId="168" fontId="23" fillId="0" borderId="0" xfId="0" applyNumberFormat="1" applyFont="1" applyProtection="1">
      <protection locked="0"/>
    </xf>
    <xf numFmtId="167" fontId="22" fillId="4" borderId="0" xfId="0" applyNumberFormat="1" applyFont="1" applyFill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167" fontId="20" fillId="4" borderId="0" xfId="0" applyNumberFormat="1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0" fontId="2" fillId="0" borderId="0" xfId="0" applyNumberFormat="1" applyFont="1" applyProtection="1">
      <protection locked="0"/>
    </xf>
    <xf numFmtId="0" fontId="28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167" fontId="28" fillId="0" borderId="24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2" fillId="0" borderId="10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4" fillId="2" borderId="6" xfId="0" applyFont="1" applyFill="1" applyBorder="1" applyAlignment="1">
      <alignment wrapText="1"/>
    </xf>
    <xf numFmtId="167" fontId="11" fillId="0" borderId="47" xfId="0" applyNumberFormat="1" applyFont="1" applyBorder="1" applyAlignment="1">
      <alignment horizontal="left" wrapText="1"/>
    </xf>
    <xf numFmtId="0" fontId="30" fillId="0" borderId="35" xfId="0" applyFont="1" applyBorder="1" applyAlignment="1">
      <alignment horizontal="left" wrapText="1"/>
    </xf>
    <xf numFmtId="0" fontId="30" fillId="0" borderId="40" xfId="0" applyFont="1" applyBorder="1" applyAlignment="1">
      <alignment horizontal="left" wrapText="1"/>
    </xf>
    <xf numFmtId="167" fontId="26" fillId="0" borderId="35" xfId="0" applyNumberFormat="1" applyFont="1" applyBorder="1" applyAlignment="1">
      <alignment horizontal="center"/>
    </xf>
    <xf numFmtId="0" fontId="9" fillId="0" borderId="24" xfId="0" applyFont="1" applyBorder="1" applyAlignment="1">
      <alignment wrapText="1"/>
    </xf>
    <xf numFmtId="0" fontId="9" fillId="0" borderId="35" xfId="0" applyFont="1" applyBorder="1" applyAlignment="1">
      <alignment wrapText="1"/>
    </xf>
    <xf numFmtId="0" fontId="9" fillId="0" borderId="40" xfId="0" applyFont="1" applyBorder="1" applyAlignment="1">
      <alignment wrapText="1"/>
    </xf>
    <xf numFmtId="167" fontId="27" fillId="2" borderId="6" xfId="0" applyNumberFormat="1" applyFont="1" applyFill="1" applyBorder="1" applyAlignment="1">
      <alignment wrapText="1"/>
    </xf>
    <xf numFmtId="167" fontId="26" fillId="0" borderId="24" xfId="0" applyNumberFormat="1" applyFont="1" applyBorder="1" applyAlignment="1">
      <alignment horizontal="center"/>
    </xf>
    <xf numFmtId="0" fontId="9" fillId="2" borderId="7" xfId="0" applyFont="1" applyFill="1" applyBorder="1" applyAlignment="1">
      <alignment wrapText="1"/>
    </xf>
    <xf numFmtId="167" fontId="28" fillId="0" borderId="0" xfId="0" applyNumberFormat="1" applyFont="1" applyAlignment="1">
      <alignment horizontal="left"/>
    </xf>
    <xf numFmtId="0" fontId="24" fillId="0" borderId="24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24" fillId="8" borderId="9" xfId="0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wrapText="1"/>
      <protection locked="0"/>
    </xf>
    <xf numFmtId="0" fontId="24" fillId="0" borderId="3" xfId="0" applyFont="1" applyBorder="1" applyAlignment="1" applyProtection="1">
      <alignment horizontal="center" wrapText="1"/>
      <protection locked="0"/>
    </xf>
    <xf numFmtId="0" fontId="24" fillId="0" borderId="64" xfId="0" applyFont="1" applyBorder="1" applyAlignment="1" applyProtection="1">
      <alignment horizontal="center" wrapText="1"/>
      <protection locked="0"/>
    </xf>
    <xf numFmtId="0" fontId="9" fillId="5" borderId="5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64" xfId="0" applyFont="1" applyFill="1" applyBorder="1" applyAlignment="1">
      <alignment horizontal="center"/>
    </xf>
    <xf numFmtId="0" fontId="16" fillId="2" borderId="6" xfId="0" applyFont="1" applyFill="1" applyBorder="1" applyAlignment="1">
      <alignment wrapText="1"/>
    </xf>
    <xf numFmtId="167" fontId="29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4" fillId="0" borderId="5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4" fillId="0" borderId="33" xfId="0" applyFont="1" applyBorder="1" applyAlignment="1">
      <alignment wrapText="1"/>
    </xf>
    <xf numFmtId="0" fontId="0" fillId="0" borderId="33" xfId="0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10" xfId="0" applyNumberFormat="1" applyFont="1" applyBorder="1" applyAlignment="1" applyProtection="1">
      <alignment horizontal="left"/>
      <protection locked="0"/>
    </xf>
    <xf numFmtId="168" fontId="17" fillId="0" borderId="1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4" fillId="0" borderId="4" xfId="0" applyFont="1" applyBorder="1" applyAlignment="1" applyProtection="1">
      <alignment horizontal="center" wrapText="1"/>
      <protection locked="0"/>
    </xf>
    <xf numFmtId="0" fontId="24" fillId="3" borderId="54" xfId="0" applyFont="1" applyFill="1" applyBorder="1" applyAlignment="1" applyProtection="1">
      <alignment horizontal="center"/>
      <protection locked="0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2" xfId="0" applyFont="1" applyFill="1" applyBorder="1" applyAlignment="1" applyProtection="1">
      <alignment horizontal="center"/>
      <protection locked="0"/>
    </xf>
    <xf numFmtId="0" fontId="24" fillId="3" borderId="3" xfId="0" applyFont="1" applyFill="1" applyBorder="1" applyAlignment="1" applyProtection="1">
      <alignment horizontal="center"/>
      <protection locked="0"/>
    </xf>
    <xf numFmtId="0" fontId="24" fillId="7" borderId="54" xfId="0" applyFont="1" applyFill="1" applyBorder="1" applyAlignment="1" applyProtection="1">
      <alignment horizontal="center"/>
      <protection locked="0"/>
    </xf>
    <xf numFmtId="0" fontId="24" fillId="7" borderId="4" xfId="0" applyFont="1" applyFill="1" applyBorder="1" applyAlignment="1" applyProtection="1">
      <alignment horizontal="center"/>
      <protection locked="0"/>
    </xf>
    <xf numFmtId="0" fontId="24" fillId="7" borderId="2" xfId="0" applyFont="1" applyFill="1" applyBorder="1" applyAlignment="1" applyProtection="1">
      <alignment horizontal="center"/>
      <protection locked="0"/>
    </xf>
    <xf numFmtId="0" fontId="24" fillId="7" borderId="64" xfId="0" applyFont="1" applyFill="1" applyBorder="1" applyAlignment="1" applyProtection="1">
      <alignment horizontal="center"/>
      <protection locked="0"/>
    </xf>
    <xf numFmtId="0" fontId="24" fillId="3" borderId="54" xfId="0" applyFont="1" applyFill="1" applyBorder="1" applyAlignment="1" applyProtection="1">
      <alignment horizontal="center" wrapText="1"/>
      <protection locked="0"/>
    </xf>
    <xf numFmtId="0" fontId="24" fillId="3" borderId="3" xfId="0" applyFont="1" applyFill="1" applyBorder="1" applyAlignment="1" applyProtection="1">
      <alignment horizontal="center" wrapText="1"/>
      <protection locked="0"/>
    </xf>
    <xf numFmtId="0" fontId="24" fillId="3" borderId="4" xfId="0" applyFont="1" applyFill="1" applyBorder="1" applyAlignment="1" applyProtection="1">
      <alignment horizontal="center" wrapText="1"/>
      <protection locked="0"/>
    </xf>
    <xf numFmtId="0" fontId="24" fillId="5" borderId="54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wrapText="1"/>
    </xf>
    <xf numFmtId="0" fontId="24" fillId="5" borderId="4" xfId="0" applyFont="1" applyFill="1" applyBorder="1" applyAlignment="1">
      <alignment horizontal="center" wrapText="1"/>
    </xf>
    <xf numFmtId="16" fontId="9" fillId="0" borderId="54" xfId="0" quotePrefix="1" applyNumberFormat="1" applyFont="1" applyBorder="1" applyAlignment="1">
      <alignment horizontal="center"/>
    </xf>
    <xf numFmtId="16" fontId="9" fillId="0" borderId="4" xfId="0" quotePrefix="1" applyNumberFormat="1" applyFont="1" applyBorder="1" applyAlignment="1">
      <alignment horizontal="center"/>
    </xf>
    <xf numFmtId="16" fontId="9" fillId="0" borderId="2" xfId="0" quotePrefix="1" applyNumberFormat="1" applyFont="1" applyBorder="1" applyAlignment="1">
      <alignment horizontal="center"/>
    </xf>
    <xf numFmtId="16" fontId="9" fillId="0" borderId="3" xfId="0" quotePrefix="1" applyNumberFormat="1" applyFont="1" applyBorder="1" applyAlignment="1">
      <alignment horizontal="center"/>
    </xf>
    <xf numFmtId="16" fontId="9" fillId="0" borderId="64" xfId="0" quotePrefix="1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64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0" xfId="0" applyFont="1" applyBorder="1" applyAlignment="1" applyProtection="1">
      <alignment horizontal="right"/>
      <protection locked="0"/>
    </xf>
    <xf numFmtId="164" fontId="9" fillId="0" borderId="10" xfId="0" applyNumberFormat="1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13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469542</xdr:colOff>
      <xdr:row>0</xdr:row>
      <xdr:rowOff>67079</xdr:rowOff>
    </xdr:from>
    <xdr:to>
      <xdr:col>23</xdr:col>
      <xdr:colOff>3050</xdr:colOff>
      <xdr:row>1</xdr:row>
      <xdr:rowOff>51192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109D721-22C5-4984-9445-C9EF36348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80917" y="67079"/>
          <a:ext cx="1426836" cy="374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27614</xdr:colOff>
      <xdr:row>44</xdr:row>
      <xdr:rowOff>171962</xdr:rowOff>
    </xdr:from>
    <xdr:to>
      <xdr:col>3</xdr:col>
      <xdr:colOff>689828</xdr:colOff>
      <xdr:row>47</xdr:row>
      <xdr:rowOff>197035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4AAB5FB-D556-48D0-A859-6253E01D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14" y="11001887"/>
          <a:ext cx="2995839" cy="768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E3B5-F6F9-4CA4-B9B2-4747467B5D82}">
  <dimension ref="B1:AG50"/>
  <sheetViews>
    <sheetView showGridLines="0" tabSelected="1" zoomScale="71" zoomScaleNormal="71" workbookViewId="0">
      <selection activeCell="AA19" sqref="AA19"/>
    </sheetView>
  </sheetViews>
  <sheetFormatPr defaultRowHeight="15.75" x14ac:dyDescent="0.25"/>
  <cols>
    <col min="1" max="1" width="1.42578125" style="121" customWidth="1"/>
    <col min="2" max="2" width="14.5703125" style="121" bestFit="1" customWidth="1"/>
    <col min="3" max="3" width="5.42578125" style="121" customWidth="1"/>
    <col min="4" max="4" width="9" style="121" customWidth="1"/>
    <col min="5" max="5" width="8.85546875" style="121" customWidth="1"/>
    <col min="6" max="6" width="7.7109375" style="121" bestFit="1" customWidth="1"/>
    <col min="7" max="7" width="10.28515625" style="120" customWidth="1"/>
    <col min="8" max="8" width="0.5703125" style="120" customWidth="1"/>
    <col min="9" max="9" width="14.7109375" style="119" customWidth="1"/>
    <col min="10" max="10" width="10.5703125" style="120" customWidth="1"/>
    <col min="11" max="11" width="14.5703125" style="120" customWidth="1"/>
    <col min="12" max="12" width="9.140625" style="120" bestFit="1" customWidth="1"/>
    <col min="13" max="13" width="14.140625" style="120" customWidth="1"/>
    <col min="14" max="14" width="10.28515625" style="120" customWidth="1"/>
    <col min="15" max="15" width="15" style="120" customWidth="1"/>
    <col min="16" max="16" width="10.28515625" style="120" customWidth="1"/>
    <col min="17" max="17" width="15.140625" style="120" customWidth="1"/>
    <col min="18" max="18" width="14.7109375" style="119" customWidth="1"/>
    <col min="19" max="22" width="14.7109375" style="120" customWidth="1"/>
    <col min="23" max="23" width="13.7109375" style="120" customWidth="1"/>
    <col min="24" max="24" width="7.85546875" style="121" bestFit="1" customWidth="1"/>
    <col min="25" max="25" width="9.140625" style="121"/>
    <col min="26" max="26" width="23.140625" style="121" bestFit="1" customWidth="1"/>
    <col min="27" max="27" width="17.28515625" style="121" bestFit="1" customWidth="1"/>
    <col min="28" max="16384" width="9.140625" style="121"/>
  </cols>
  <sheetData>
    <row r="1" spans="2:24" ht="30.75" customHeight="1" x14ac:dyDescent="0.25">
      <c r="B1" s="121" t="s">
        <v>13</v>
      </c>
      <c r="C1" s="242"/>
      <c r="D1" s="243"/>
      <c r="E1" s="243"/>
      <c r="F1" s="243"/>
      <c r="G1" s="243"/>
      <c r="H1" s="124"/>
      <c r="I1" s="121"/>
      <c r="J1" s="121"/>
      <c r="K1" s="111" t="s">
        <v>70</v>
      </c>
      <c r="L1" s="244"/>
      <c r="M1" s="245"/>
      <c r="N1" s="245"/>
      <c r="O1" s="245"/>
      <c r="P1" s="245"/>
      <c r="Q1" s="190" t="s">
        <v>12</v>
      </c>
      <c r="R1" s="245"/>
      <c r="S1" s="245"/>
      <c r="T1" s="245"/>
      <c r="U1" s="245"/>
      <c r="V1" s="121"/>
      <c r="W1" s="121"/>
    </row>
    <row r="2" spans="2:24" ht="18" customHeight="1" x14ac:dyDescent="0.25">
      <c r="E2" s="122"/>
      <c r="F2" s="122"/>
      <c r="G2" s="122"/>
      <c r="H2" s="122"/>
      <c r="I2" s="123"/>
      <c r="J2" s="121"/>
      <c r="K2" s="121"/>
      <c r="L2" s="121"/>
      <c r="M2" s="121"/>
      <c r="N2" s="121"/>
      <c r="O2" s="121"/>
      <c r="P2" s="121"/>
      <c r="Q2" s="121"/>
      <c r="R2" s="123"/>
      <c r="X2" s="120"/>
    </row>
    <row r="3" spans="2:24" ht="27.75" customHeight="1" x14ac:dyDescent="0.25">
      <c r="B3" s="280" t="s">
        <v>23</v>
      </c>
      <c r="C3" s="281"/>
      <c r="D3" s="281"/>
      <c r="E3" s="278"/>
      <c r="F3" s="245"/>
      <c r="G3" s="245"/>
      <c r="H3" s="130"/>
      <c r="J3" s="124"/>
      <c r="K3" s="190" t="s">
        <v>0</v>
      </c>
      <c r="L3" s="244"/>
      <c r="M3" s="245"/>
      <c r="N3" s="245"/>
      <c r="O3" s="245"/>
      <c r="P3" s="245"/>
      <c r="Q3" s="245"/>
      <c r="S3" s="191" t="s">
        <v>59</v>
      </c>
      <c r="T3" s="279"/>
      <c r="U3" s="243"/>
      <c r="W3" s="121"/>
    </row>
    <row r="4" spans="2:24" ht="27.75" customHeight="1" thickBot="1" x14ac:dyDescent="0.3">
      <c r="E4" s="192"/>
      <c r="F4" s="192"/>
      <c r="I4" s="193"/>
      <c r="L4" s="123"/>
      <c r="M4" s="123"/>
      <c r="N4" s="193"/>
      <c r="O4" s="193"/>
      <c r="P4" s="193"/>
      <c r="Q4" s="193"/>
      <c r="R4" s="193"/>
      <c r="S4" s="193"/>
      <c r="T4" s="121"/>
      <c r="U4" s="121"/>
      <c r="V4" s="121"/>
      <c r="W4" s="121"/>
    </row>
    <row r="5" spans="2:24" ht="20.25" customHeight="1" thickBot="1" x14ac:dyDescent="0.35">
      <c r="B5" s="194"/>
      <c r="C5" s="195"/>
      <c r="D5" s="246" t="s">
        <v>63</v>
      </c>
      <c r="E5" s="247"/>
      <c r="F5" s="247"/>
      <c r="G5" s="247"/>
      <c r="H5" s="196"/>
      <c r="I5" s="197" t="s">
        <v>64</v>
      </c>
      <c r="J5" s="250" t="s">
        <v>64</v>
      </c>
      <c r="K5" s="251"/>
      <c r="L5" s="251"/>
      <c r="M5" s="251"/>
      <c r="N5" s="250" t="s">
        <v>64</v>
      </c>
      <c r="O5" s="251"/>
      <c r="P5" s="251"/>
      <c r="Q5" s="252"/>
      <c r="R5" s="250" t="s">
        <v>64</v>
      </c>
      <c r="S5" s="251"/>
      <c r="T5" s="251"/>
      <c r="U5" s="251"/>
      <c r="V5" s="251"/>
      <c r="W5" s="282"/>
    </row>
    <row r="6" spans="2:24" ht="19.5" thickBot="1" x14ac:dyDescent="0.35">
      <c r="B6" s="194"/>
      <c r="C6" s="194"/>
      <c r="D6" s="248"/>
      <c r="E6" s="249"/>
      <c r="F6" s="249"/>
      <c r="G6" s="249"/>
      <c r="H6" s="198"/>
      <c r="I6" s="199" t="s">
        <v>89</v>
      </c>
      <c r="J6" s="283" t="s">
        <v>54</v>
      </c>
      <c r="K6" s="284"/>
      <c r="L6" s="285" t="s">
        <v>55</v>
      </c>
      <c r="M6" s="286"/>
      <c r="N6" s="287" t="s">
        <v>56</v>
      </c>
      <c r="O6" s="288"/>
      <c r="P6" s="289" t="s">
        <v>57</v>
      </c>
      <c r="Q6" s="290"/>
      <c r="R6" s="291" t="s">
        <v>91</v>
      </c>
      <c r="S6" s="292"/>
      <c r="T6" s="292"/>
      <c r="U6" s="292"/>
      <c r="V6" s="292"/>
      <c r="W6" s="293"/>
    </row>
    <row r="7" spans="2:24" ht="34.5" customHeight="1" thickBot="1" x14ac:dyDescent="0.35">
      <c r="B7" s="268" t="s">
        <v>88</v>
      </c>
      <c r="C7" s="269"/>
      <c r="D7" s="260" t="s">
        <v>87</v>
      </c>
      <c r="E7" s="261"/>
      <c r="F7" s="261"/>
      <c r="G7" s="261"/>
      <c r="H7" s="144"/>
      <c r="I7" s="145" t="s">
        <v>90</v>
      </c>
      <c r="J7" s="253" t="s">
        <v>51</v>
      </c>
      <c r="K7" s="254"/>
      <c r="L7" s="255" t="s">
        <v>51</v>
      </c>
      <c r="M7" s="302"/>
      <c r="N7" s="253" t="s">
        <v>51</v>
      </c>
      <c r="O7" s="254"/>
      <c r="P7" s="255" t="s">
        <v>51</v>
      </c>
      <c r="Q7" s="256"/>
      <c r="R7" s="294"/>
      <c r="S7" s="295"/>
      <c r="T7" s="295"/>
      <c r="U7" s="295"/>
      <c r="V7" s="295"/>
      <c r="W7" s="296"/>
    </row>
    <row r="8" spans="2:24" ht="19.5" thickBot="1" x14ac:dyDescent="0.35">
      <c r="B8" s="270"/>
      <c r="C8" s="271"/>
      <c r="D8" s="262"/>
      <c r="E8" s="263"/>
      <c r="F8" s="263"/>
      <c r="G8" s="263"/>
      <c r="H8" s="144"/>
      <c r="I8" s="146" t="s">
        <v>72</v>
      </c>
      <c r="J8" s="297" t="s">
        <v>49</v>
      </c>
      <c r="K8" s="298"/>
      <c r="L8" s="299" t="s">
        <v>49</v>
      </c>
      <c r="M8" s="300"/>
      <c r="N8" s="297" t="s">
        <v>49</v>
      </c>
      <c r="O8" s="298"/>
      <c r="P8" s="299" t="s">
        <v>49</v>
      </c>
      <c r="Q8" s="301"/>
      <c r="R8" s="147" t="s">
        <v>72</v>
      </c>
      <c r="S8" s="148" t="s">
        <v>47</v>
      </c>
      <c r="T8" s="148" t="s">
        <v>43</v>
      </c>
      <c r="U8" s="149" t="s">
        <v>46</v>
      </c>
      <c r="V8" s="148" t="s">
        <v>44</v>
      </c>
      <c r="W8" s="148" t="s">
        <v>45</v>
      </c>
    </row>
    <row r="9" spans="2:24" s="200" customFormat="1" ht="150.75" customHeight="1" thickBot="1" x14ac:dyDescent="0.3">
      <c r="B9" s="270"/>
      <c r="C9" s="271"/>
      <c r="D9" s="262"/>
      <c r="E9" s="263"/>
      <c r="F9" s="263"/>
      <c r="G9" s="263"/>
      <c r="H9" s="144"/>
      <c r="I9" s="150" t="s">
        <v>83</v>
      </c>
      <c r="J9" s="274" t="s">
        <v>79</v>
      </c>
      <c r="K9" s="275"/>
      <c r="L9" s="276" t="s">
        <v>53</v>
      </c>
      <c r="M9" s="277"/>
      <c r="N9" s="274" t="s">
        <v>79</v>
      </c>
      <c r="O9" s="275"/>
      <c r="P9" s="276" t="s">
        <v>58</v>
      </c>
      <c r="Q9" s="306"/>
      <c r="R9" s="151" t="s">
        <v>83</v>
      </c>
      <c r="S9" s="152" t="s">
        <v>48</v>
      </c>
      <c r="T9" s="152" t="s">
        <v>48</v>
      </c>
      <c r="U9" s="152" t="s">
        <v>50</v>
      </c>
      <c r="V9" s="152" t="s">
        <v>50</v>
      </c>
      <c r="W9" s="152" t="s">
        <v>80</v>
      </c>
    </row>
    <row r="10" spans="2:24" s="201" customFormat="1" ht="19.5" thickBot="1" x14ac:dyDescent="0.35">
      <c r="B10" s="272"/>
      <c r="C10" s="273"/>
      <c r="D10" s="264"/>
      <c r="E10" s="265"/>
      <c r="F10" s="265"/>
      <c r="G10" s="265"/>
      <c r="H10" s="144"/>
      <c r="I10" s="153">
        <v>1</v>
      </c>
      <c r="J10" s="154" t="s">
        <v>19</v>
      </c>
      <c r="K10" s="155">
        <v>0.5</v>
      </c>
      <c r="L10" s="156" t="s">
        <v>19</v>
      </c>
      <c r="M10" s="155">
        <v>0.25</v>
      </c>
      <c r="N10" s="157" t="s">
        <v>19</v>
      </c>
      <c r="O10" s="155">
        <v>0.22</v>
      </c>
      <c r="P10" s="158" t="s">
        <v>19</v>
      </c>
      <c r="Q10" s="159">
        <v>0.11</v>
      </c>
      <c r="R10" s="160">
        <v>1</v>
      </c>
      <c r="S10" s="161">
        <v>1.5</v>
      </c>
      <c r="T10" s="161">
        <v>2</v>
      </c>
      <c r="U10" s="161">
        <v>1.5</v>
      </c>
      <c r="V10" s="161">
        <v>2</v>
      </c>
      <c r="W10" s="161">
        <v>2</v>
      </c>
    </row>
    <row r="11" spans="2:24" s="200" customFormat="1" ht="75.75" customHeight="1" thickBot="1" x14ac:dyDescent="0.3">
      <c r="B11" s="139" t="s">
        <v>86</v>
      </c>
      <c r="C11" s="140" t="s">
        <v>62</v>
      </c>
      <c r="D11" s="141" t="s">
        <v>2</v>
      </c>
      <c r="E11" s="141" t="s">
        <v>3</v>
      </c>
      <c r="F11" s="141" t="s">
        <v>38</v>
      </c>
      <c r="G11" s="180" t="s">
        <v>4</v>
      </c>
      <c r="H11" s="131"/>
      <c r="I11" s="132" t="s">
        <v>4</v>
      </c>
      <c r="J11" s="133" t="s">
        <v>4</v>
      </c>
      <c r="K11" s="134" t="s">
        <v>60</v>
      </c>
      <c r="L11" s="135" t="s">
        <v>4</v>
      </c>
      <c r="M11" s="136" t="s">
        <v>61</v>
      </c>
      <c r="N11" s="133" t="s">
        <v>4</v>
      </c>
      <c r="O11" s="134" t="s">
        <v>82</v>
      </c>
      <c r="P11" s="135" t="s">
        <v>4</v>
      </c>
      <c r="Q11" s="137" t="s">
        <v>82</v>
      </c>
      <c r="R11" s="138" t="s">
        <v>4</v>
      </c>
      <c r="S11" s="51" t="s">
        <v>4</v>
      </c>
      <c r="T11" s="51" t="s">
        <v>4</v>
      </c>
      <c r="U11" s="51" t="s">
        <v>4</v>
      </c>
      <c r="V11" s="51" t="s">
        <v>4</v>
      </c>
      <c r="W11" s="51" t="s">
        <v>4</v>
      </c>
    </row>
    <row r="12" spans="2:24" ht="18" customHeight="1" x14ac:dyDescent="0.3">
      <c r="B12" s="102"/>
      <c r="C12" s="115"/>
      <c r="D12" s="103">
        <v>0.33333333333333331</v>
      </c>
      <c r="E12" s="103"/>
      <c r="F12" s="125"/>
      <c r="G12" s="181">
        <f t="shared" ref="G12:G26" si="0">((E12-D12+(E12&lt;D12))-F12)*24</f>
        <v>16</v>
      </c>
      <c r="H12" s="202"/>
      <c r="I12" s="127"/>
      <c r="J12" s="128"/>
      <c r="K12" s="203" t="str">
        <f t="shared" ref="K12:K26" si="1">IF((J12-SUM(R12:W12))&lt;0.5,"0",(J12-SUM(R12:W12)))</f>
        <v>0</v>
      </c>
      <c r="L12" s="104"/>
      <c r="M12" s="204" t="str">
        <f t="shared" ref="M12:M26" si="2">IF((L12-SUM(R12:W12))&lt;0.5,"0",(L12-SUM(R12:W12)))</f>
        <v>0</v>
      </c>
      <c r="N12" s="128"/>
      <c r="O12" s="203" t="str">
        <f t="shared" ref="O12:O26" si="3">IF((N12-SUM(R12:W12))&lt;0.5,"0",(N12-SUM(R12:W12)))</f>
        <v>0</v>
      </c>
      <c r="P12" s="104"/>
      <c r="Q12" s="205" t="str">
        <f t="shared" ref="Q12:Q26" si="4">IF((P12-SUM(R12:W12))&lt;0.5,"0",(P12-SUM(R12:W12)))</f>
        <v>0</v>
      </c>
      <c r="R12" s="126"/>
      <c r="S12" s="105"/>
      <c r="T12" s="105"/>
      <c r="U12" s="112"/>
      <c r="V12" s="112"/>
      <c r="W12" s="105"/>
    </row>
    <row r="13" spans="2:24" ht="18" customHeight="1" x14ac:dyDescent="0.3">
      <c r="B13" s="114"/>
      <c r="C13" s="116"/>
      <c r="D13" s="103"/>
      <c r="E13" s="103"/>
      <c r="F13" s="125"/>
      <c r="G13" s="181">
        <f t="shared" si="0"/>
        <v>0</v>
      </c>
      <c r="H13" s="202"/>
      <c r="I13" s="127"/>
      <c r="J13" s="128"/>
      <c r="K13" s="203" t="str">
        <f t="shared" si="1"/>
        <v>0</v>
      </c>
      <c r="L13" s="104"/>
      <c r="M13" s="204" t="str">
        <f t="shared" si="2"/>
        <v>0</v>
      </c>
      <c r="N13" s="128"/>
      <c r="O13" s="203" t="str">
        <f t="shared" si="3"/>
        <v>0</v>
      </c>
      <c r="P13" s="104"/>
      <c r="Q13" s="205" t="str">
        <f t="shared" si="4"/>
        <v>0</v>
      </c>
      <c r="R13" s="126"/>
      <c r="S13" s="106"/>
      <c r="T13" s="105"/>
      <c r="U13" s="105"/>
      <c r="V13" s="105"/>
      <c r="W13" s="105"/>
    </row>
    <row r="14" spans="2:24" ht="18" customHeight="1" x14ac:dyDescent="0.3">
      <c r="B14" s="107"/>
      <c r="C14" s="117"/>
      <c r="D14" s="103"/>
      <c r="E14" s="103"/>
      <c r="F14" s="125"/>
      <c r="G14" s="181">
        <f t="shared" si="0"/>
        <v>0</v>
      </c>
      <c r="H14" s="202"/>
      <c r="I14" s="127"/>
      <c r="J14" s="128"/>
      <c r="K14" s="203" t="str">
        <f t="shared" si="1"/>
        <v>0</v>
      </c>
      <c r="L14" s="104"/>
      <c r="M14" s="204" t="str">
        <f t="shared" si="2"/>
        <v>0</v>
      </c>
      <c r="N14" s="128"/>
      <c r="O14" s="203" t="str">
        <f t="shared" si="3"/>
        <v>0</v>
      </c>
      <c r="P14" s="104"/>
      <c r="Q14" s="205" t="str">
        <f t="shared" si="4"/>
        <v>0</v>
      </c>
      <c r="R14" s="126"/>
      <c r="S14" s="106"/>
      <c r="T14" s="105"/>
      <c r="U14" s="113"/>
      <c r="V14" s="113"/>
      <c r="W14" s="105"/>
    </row>
    <row r="15" spans="2:24" ht="18" customHeight="1" x14ac:dyDescent="0.3">
      <c r="B15" s="107"/>
      <c r="C15" s="117"/>
      <c r="D15" s="103"/>
      <c r="E15" s="103"/>
      <c r="F15" s="125"/>
      <c r="G15" s="181">
        <f t="shared" si="0"/>
        <v>0</v>
      </c>
      <c r="H15" s="202"/>
      <c r="I15" s="127"/>
      <c r="J15" s="128"/>
      <c r="K15" s="203" t="str">
        <f t="shared" si="1"/>
        <v>0</v>
      </c>
      <c r="L15" s="104"/>
      <c r="M15" s="204" t="str">
        <f t="shared" si="2"/>
        <v>0</v>
      </c>
      <c r="N15" s="128"/>
      <c r="O15" s="203" t="str">
        <f t="shared" si="3"/>
        <v>0</v>
      </c>
      <c r="P15" s="104"/>
      <c r="Q15" s="205" t="str">
        <f t="shared" si="4"/>
        <v>0</v>
      </c>
      <c r="R15" s="126"/>
      <c r="S15" s="106"/>
      <c r="T15" s="105"/>
      <c r="U15" s="105"/>
      <c r="V15" s="105"/>
      <c r="W15" s="105"/>
    </row>
    <row r="16" spans="2:24" ht="18" customHeight="1" x14ac:dyDescent="0.3">
      <c r="B16" s="107"/>
      <c r="C16" s="117"/>
      <c r="D16" s="103"/>
      <c r="E16" s="103"/>
      <c r="F16" s="125"/>
      <c r="G16" s="181">
        <f t="shared" si="0"/>
        <v>0</v>
      </c>
      <c r="H16" s="202"/>
      <c r="I16" s="127"/>
      <c r="J16" s="128"/>
      <c r="K16" s="203" t="str">
        <f t="shared" si="1"/>
        <v>0</v>
      </c>
      <c r="L16" s="104"/>
      <c r="M16" s="204" t="str">
        <f t="shared" si="2"/>
        <v>0</v>
      </c>
      <c r="N16" s="128"/>
      <c r="O16" s="203" t="str">
        <f t="shared" si="3"/>
        <v>0</v>
      </c>
      <c r="P16" s="104"/>
      <c r="Q16" s="205" t="str">
        <f t="shared" si="4"/>
        <v>0</v>
      </c>
      <c r="R16" s="126"/>
      <c r="S16" s="106"/>
      <c r="T16" s="105"/>
      <c r="U16" s="105"/>
      <c r="V16" s="105"/>
      <c r="W16" s="105"/>
    </row>
    <row r="17" spans="2:27" ht="18" customHeight="1" x14ac:dyDescent="0.3">
      <c r="B17" s="107"/>
      <c r="C17" s="117"/>
      <c r="D17" s="103"/>
      <c r="E17" s="103"/>
      <c r="F17" s="125"/>
      <c r="G17" s="181">
        <f t="shared" si="0"/>
        <v>0</v>
      </c>
      <c r="H17" s="202"/>
      <c r="I17" s="127"/>
      <c r="J17" s="128"/>
      <c r="K17" s="203" t="str">
        <f t="shared" si="1"/>
        <v>0</v>
      </c>
      <c r="L17" s="104"/>
      <c r="M17" s="204" t="str">
        <f t="shared" si="2"/>
        <v>0</v>
      </c>
      <c r="N17" s="128"/>
      <c r="O17" s="203" t="str">
        <f t="shared" si="3"/>
        <v>0</v>
      </c>
      <c r="P17" s="104"/>
      <c r="Q17" s="205" t="str">
        <f t="shared" si="4"/>
        <v>0</v>
      </c>
      <c r="R17" s="126"/>
      <c r="S17" s="106"/>
      <c r="T17" s="105"/>
      <c r="U17" s="112"/>
      <c r="V17" s="105"/>
      <c r="W17" s="105"/>
    </row>
    <row r="18" spans="2:27" ht="18" customHeight="1" x14ac:dyDescent="0.3">
      <c r="B18" s="107"/>
      <c r="C18" s="117"/>
      <c r="D18" s="103"/>
      <c r="E18" s="103"/>
      <c r="F18" s="125"/>
      <c r="G18" s="181">
        <f t="shared" si="0"/>
        <v>0</v>
      </c>
      <c r="H18" s="202"/>
      <c r="I18" s="127"/>
      <c r="J18" s="128"/>
      <c r="K18" s="203" t="str">
        <f t="shared" si="1"/>
        <v>0</v>
      </c>
      <c r="L18" s="104"/>
      <c r="M18" s="204" t="str">
        <f t="shared" si="2"/>
        <v>0</v>
      </c>
      <c r="N18" s="128"/>
      <c r="O18" s="203" t="str">
        <f t="shared" si="3"/>
        <v>0</v>
      </c>
      <c r="P18" s="104"/>
      <c r="Q18" s="205" t="str">
        <f t="shared" si="4"/>
        <v>0</v>
      </c>
      <c r="R18" s="126"/>
      <c r="S18" s="106"/>
      <c r="T18" s="105"/>
      <c r="U18" s="105"/>
      <c r="V18" s="105"/>
      <c r="W18" s="105"/>
    </row>
    <row r="19" spans="2:27" ht="18" customHeight="1" x14ac:dyDescent="0.3">
      <c r="B19" s="107"/>
      <c r="C19" s="117"/>
      <c r="D19" s="103"/>
      <c r="E19" s="103"/>
      <c r="F19" s="125"/>
      <c r="G19" s="181">
        <f t="shared" si="0"/>
        <v>0</v>
      </c>
      <c r="H19" s="202"/>
      <c r="I19" s="127"/>
      <c r="J19" s="128"/>
      <c r="K19" s="203" t="str">
        <f t="shared" si="1"/>
        <v>0</v>
      </c>
      <c r="L19" s="104"/>
      <c r="M19" s="204" t="str">
        <f t="shared" si="2"/>
        <v>0</v>
      </c>
      <c r="N19" s="128"/>
      <c r="O19" s="203" t="str">
        <f t="shared" si="3"/>
        <v>0</v>
      </c>
      <c r="P19" s="104"/>
      <c r="Q19" s="205" t="str">
        <f t="shared" si="4"/>
        <v>0</v>
      </c>
      <c r="R19" s="126"/>
      <c r="S19" s="106"/>
      <c r="T19" s="105"/>
      <c r="U19" s="105"/>
      <c r="V19" s="105"/>
      <c r="W19" s="105"/>
    </row>
    <row r="20" spans="2:27" ht="18" customHeight="1" x14ac:dyDescent="0.3">
      <c r="B20" s="107"/>
      <c r="C20" s="117"/>
      <c r="D20" s="103"/>
      <c r="E20" s="103"/>
      <c r="F20" s="125"/>
      <c r="G20" s="181">
        <f t="shared" si="0"/>
        <v>0</v>
      </c>
      <c r="H20" s="202"/>
      <c r="I20" s="127"/>
      <c r="J20" s="128"/>
      <c r="K20" s="203" t="str">
        <f t="shared" si="1"/>
        <v>0</v>
      </c>
      <c r="L20" s="104"/>
      <c r="M20" s="204" t="str">
        <f t="shared" si="2"/>
        <v>0</v>
      </c>
      <c r="N20" s="128"/>
      <c r="O20" s="203" t="str">
        <f t="shared" si="3"/>
        <v>0</v>
      </c>
      <c r="P20" s="104"/>
      <c r="Q20" s="205" t="str">
        <f t="shared" si="4"/>
        <v>0</v>
      </c>
      <c r="R20" s="126"/>
      <c r="S20" s="106"/>
      <c r="T20" s="105"/>
      <c r="U20" s="105"/>
      <c r="V20" s="105"/>
      <c r="W20" s="105"/>
    </row>
    <row r="21" spans="2:27" ht="18" customHeight="1" x14ac:dyDescent="0.3">
      <c r="B21" s="107"/>
      <c r="C21" s="117"/>
      <c r="D21" s="103"/>
      <c r="E21" s="103"/>
      <c r="F21" s="125"/>
      <c r="G21" s="181">
        <f t="shared" si="0"/>
        <v>0</v>
      </c>
      <c r="H21" s="202"/>
      <c r="I21" s="127"/>
      <c r="J21" s="128"/>
      <c r="K21" s="203" t="str">
        <f t="shared" si="1"/>
        <v>0</v>
      </c>
      <c r="L21" s="104"/>
      <c r="M21" s="204" t="str">
        <f t="shared" si="2"/>
        <v>0</v>
      </c>
      <c r="N21" s="128"/>
      <c r="O21" s="203" t="str">
        <f t="shared" si="3"/>
        <v>0</v>
      </c>
      <c r="P21" s="104"/>
      <c r="Q21" s="205" t="str">
        <f t="shared" si="4"/>
        <v>0</v>
      </c>
      <c r="R21" s="126"/>
      <c r="S21" s="106"/>
      <c r="T21" s="105"/>
      <c r="U21" s="105"/>
      <c r="V21" s="105"/>
      <c r="W21" s="105"/>
    </row>
    <row r="22" spans="2:27" ht="18" customHeight="1" x14ac:dyDescent="0.3">
      <c r="B22" s="107"/>
      <c r="C22" s="117"/>
      <c r="D22" s="103"/>
      <c r="E22" s="103"/>
      <c r="F22" s="125"/>
      <c r="G22" s="181">
        <f t="shared" si="0"/>
        <v>0</v>
      </c>
      <c r="H22" s="202"/>
      <c r="I22" s="127"/>
      <c r="J22" s="128"/>
      <c r="K22" s="203" t="str">
        <f t="shared" si="1"/>
        <v>0</v>
      </c>
      <c r="L22" s="104"/>
      <c r="M22" s="204" t="str">
        <f t="shared" si="2"/>
        <v>0</v>
      </c>
      <c r="N22" s="128"/>
      <c r="O22" s="203" t="str">
        <f t="shared" si="3"/>
        <v>0</v>
      </c>
      <c r="P22" s="104"/>
      <c r="Q22" s="205" t="str">
        <f t="shared" si="4"/>
        <v>0</v>
      </c>
      <c r="R22" s="126"/>
      <c r="S22" s="106"/>
      <c r="T22" s="105"/>
      <c r="U22" s="105"/>
      <c r="V22" s="105"/>
      <c r="W22" s="105"/>
    </row>
    <row r="23" spans="2:27" ht="18" customHeight="1" x14ac:dyDescent="0.3">
      <c r="B23" s="107"/>
      <c r="C23" s="117"/>
      <c r="D23" s="103"/>
      <c r="E23" s="103"/>
      <c r="F23" s="125"/>
      <c r="G23" s="181">
        <f t="shared" si="0"/>
        <v>0</v>
      </c>
      <c r="H23" s="202"/>
      <c r="I23" s="127"/>
      <c r="J23" s="128"/>
      <c r="K23" s="203" t="str">
        <f t="shared" si="1"/>
        <v>0</v>
      </c>
      <c r="L23" s="104"/>
      <c r="M23" s="204" t="str">
        <f t="shared" si="2"/>
        <v>0</v>
      </c>
      <c r="N23" s="128"/>
      <c r="O23" s="203" t="str">
        <f t="shared" si="3"/>
        <v>0</v>
      </c>
      <c r="P23" s="104"/>
      <c r="Q23" s="205" t="str">
        <f t="shared" si="4"/>
        <v>0</v>
      </c>
      <c r="R23" s="126"/>
      <c r="S23" s="106"/>
      <c r="T23" s="105"/>
      <c r="U23" s="105"/>
      <c r="V23" s="105"/>
      <c r="W23" s="105"/>
    </row>
    <row r="24" spans="2:27" ht="18" customHeight="1" x14ac:dyDescent="0.3">
      <c r="B24" s="107"/>
      <c r="C24" s="117"/>
      <c r="D24" s="103"/>
      <c r="E24" s="103"/>
      <c r="F24" s="125"/>
      <c r="G24" s="181">
        <f t="shared" si="0"/>
        <v>0</v>
      </c>
      <c r="H24" s="202"/>
      <c r="I24" s="127"/>
      <c r="J24" s="128"/>
      <c r="K24" s="203" t="str">
        <f t="shared" si="1"/>
        <v>0</v>
      </c>
      <c r="L24" s="104"/>
      <c r="M24" s="204" t="str">
        <f t="shared" si="2"/>
        <v>0</v>
      </c>
      <c r="N24" s="128"/>
      <c r="O24" s="203" t="str">
        <f t="shared" si="3"/>
        <v>0</v>
      </c>
      <c r="P24" s="104"/>
      <c r="Q24" s="205" t="str">
        <f t="shared" si="4"/>
        <v>0</v>
      </c>
      <c r="R24" s="126"/>
      <c r="S24" s="106"/>
      <c r="T24" s="105"/>
      <c r="U24" s="105"/>
      <c r="V24" s="105"/>
      <c r="W24" s="105"/>
    </row>
    <row r="25" spans="2:27" ht="18" customHeight="1" x14ac:dyDescent="0.3">
      <c r="B25" s="107"/>
      <c r="C25" s="117"/>
      <c r="D25" s="103"/>
      <c r="E25" s="103"/>
      <c r="F25" s="125"/>
      <c r="G25" s="181">
        <f t="shared" si="0"/>
        <v>0</v>
      </c>
      <c r="H25" s="202"/>
      <c r="I25" s="127"/>
      <c r="J25" s="128"/>
      <c r="K25" s="203" t="str">
        <f t="shared" si="1"/>
        <v>0</v>
      </c>
      <c r="L25" s="104"/>
      <c r="M25" s="204" t="str">
        <f t="shared" si="2"/>
        <v>0</v>
      </c>
      <c r="N25" s="128"/>
      <c r="O25" s="203" t="str">
        <f t="shared" si="3"/>
        <v>0</v>
      </c>
      <c r="P25" s="104"/>
      <c r="Q25" s="205" t="str">
        <f t="shared" si="4"/>
        <v>0</v>
      </c>
      <c r="R25" s="126"/>
      <c r="S25" s="106"/>
      <c r="T25" s="105"/>
      <c r="U25" s="105"/>
      <c r="V25" s="105"/>
      <c r="W25" s="105"/>
    </row>
    <row r="26" spans="2:27" ht="18" customHeight="1" thickBot="1" x14ac:dyDescent="0.35">
      <c r="B26" s="109"/>
      <c r="C26" s="118"/>
      <c r="D26" s="61"/>
      <c r="E26" s="103"/>
      <c r="F26" s="125"/>
      <c r="G26" s="181">
        <f t="shared" si="0"/>
        <v>0</v>
      </c>
      <c r="H26" s="202"/>
      <c r="I26" s="127"/>
      <c r="J26" s="129"/>
      <c r="K26" s="203" t="str">
        <f t="shared" si="1"/>
        <v>0</v>
      </c>
      <c r="L26" s="108"/>
      <c r="M26" s="204" t="str">
        <f t="shared" si="2"/>
        <v>0</v>
      </c>
      <c r="N26" s="129"/>
      <c r="O26" s="203" t="str">
        <f t="shared" si="3"/>
        <v>0</v>
      </c>
      <c r="P26" s="108"/>
      <c r="Q26" s="205" t="str">
        <f t="shared" si="4"/>
        <v>0</v>
      </c>
      <c r="R26" s="126"/>
      <c r="S26" s="106"/>
      <c r="T26" s="105"/>
      <c r="U26" s="105"/>
      <c r="V26" s="105"/>
      <c r="W26" s="105"/>
    </row>
    <row r="27" spans="2:27" s="201" customFormat="1" ht="39.75" customHeight="1" thickBot="1" x14ac:dyDescent="0.35">
      <c r="B27" s="162"/>
      <c r="C27" s="162"/>
      <c r="D27" s="162"/>
      <c r="E27" s="266" t="s">
        <v>7</v>
      </c>
      <c r="F27" s="267"/>
      <c r="G27" s="163">
        <f>SUM(G12:G26)</f>
        <v>16</v>
      </c>
      <c r="H27" s="164"/>
      <c r="I27" s="165" t="str">
        <f t="shared" ref="I27" si="5">IF(SUM(I12:I26)=0,"0",SUM(I12:I26))</f>
        <v>0</v>
      </c>
      <c r="J27" s="166" t="str">
        <f t="shared" ref="J27:Q27" si="6">IF(SUM(J12:J26)=0,"0",SUM(J12:J26))</f>
        <v>0</v>
      </c>
      <c r="K27" s="167" t="str">
        <f t="shared" si="6"/>
        <v>0</v>
      </c>
      <c r="L27" s="168" t="str">
        <f>IF(SUM(L12:L26)=0,"0",SUM(L12:L26))</f>
        <v>0</v>
      </c>
      <c r="M27" s="169" t="str">
        <f t="shared" si="6"/>
        <v>0</v>
      </c>
      <c r="N27" s="166" t="str">
        <f>IF(SUM(N12:N26)=0,"0",SUM(N12:N26))</f>
        <v>0</v>
      </c>
      <c r="O27" s="167" t="str">
        <f t="shared" si="6"/>
        <v>0</v>
      </c>
      <c r="P27" s="168" t="str">
        <f t="shared" si="6"/>
        <v>0</v>
      </c>
      <c r="Q27" s="170" t="str">
        <f t="shared" si="6"/>
        <v>0</v>
      </c>
      <c r="R27" s="171" t="str">
        <f t="shared" ref="R27:W27" si="7">IF(SUM(R12:R26)=0,"0",SUM(R12:R26))</f>
        <v>0</v>
      </c>
      <c r="S27" s="172" t="str">
        <f t="shared" si="7"/>
        <v>0</v>
      </c>
      <c r="T27" s="172" t="str">
        <f t="shared" si="7"/>
        <v>0</v>
      </c>
      <c r="U27" s="172" t="str">
        <f t="shared" si="7"/>
        <v>0</v>
      </c>
      <c r="V27" s="172" t="str">
        <f t="shared" si="7"/>
        <v>0</v>
      </c>
      <c r="W27" s="172" t="str">
        <f t="shared" si="7"/>
        <v>0</v>
      </c>
    </row>
    <row r="28" spans="2:27" ht="37.5" customHeight="1" thickBot="1" x14ac:dyDescent="0.4">
      <c r="B28" s="309" t="s">
        <v>85</v>
      </c>
      <c r="C28" s="310"/>
      <c r="D28" s="310"/>
      <c r="E28" s="310"/>
      <c r="F28" s="310"/>
      <c r="G28" s="173">
        <f>G27-I27-K27-M27-O27-Q27-R27-S27-T27-U27-V27-W27</f>
        <v>16</v>
      </c>
      <c r="H28" s="174"/>
      <c r="I28" s="175">
        <f>IFERROR(I27*$T$3*I10,"0 kr")</f>
        <v>0</v>
      </c>
      <c r="J28" s="176"/>
      <c r="K28" s="176"/>
      <c r="L28" s="176"/>
      <c r="M28" s="176"/>
      <c r="N28" s="176"/>
      <c r="O28" s="176"/>
      <c r="P28" s="176"/>
      <c r="Q28" s="176"/>
      <c r="R28" s="177">
        <f t="shared" ref="R28:W28" si="8">IFERROR(R27*$T$3*R10,"0 kr")</f>
        <v>0</v>
      </c>
      <c r="S28" s="178">
        <f t="shared" si="8"/>
        <v>0</v>
      </c>
      <c r="T28" s="178">
        <f t="shared" si="8"/>
        <v>0</v>
      </c>
      <c r="U28" s="178">
        <f t="shared" si="8"/>
        <v>0</v>
      </c>
      <c r="V28" s="178">
        <f t="shared" si="8"/>
        <v>0</v>
      </c>
      <c r="W28" s="178">
        <f t="shared" si="8"/>
        <v>0</v>
      </c>
      <c r="Z28" s="208"/>
      <c r="AA28" s="209"/>
    </row>
    <row r="29" spans="2:27" ht="25.5" customHeight="1" x14ac:dyDescent="0.35">
      <c r="S29" s="210"/>
      <c r="T29" s="210"/>
      <c r="U29" s="210"/>
      <c r="V29" s="210"/>
      <c r="W29" s="210"/>
      <c r="Z29" s="208"/>
      <c r="AA29" s="209"/>
    </row>
    <row r="30" spans="2:27" ht="20.25" customHeight="1" thickBot="1" x14ac:dyDescent="0.4">
      <c r="F30" s="307"/>
      <c r="G30" s="308"/>
      <c r="H30" s="308"/>
      <c r="I30" s="308"/>
      <c r="J30" s="308"/>
      <c r="P30" s="303" t="s">
        <v>11</v>
      </c>
      <c r="Q30" s="303"/>
      <c r="R30" s="225"/>
      <c r="S30" s="226"/>
      <c r="T30" s="226"/>
      <c r="U30" s="226"/>
      <c r="V30" s="226"/>
      <c r="Z30" s="208"/>
      <c r="AA30" s="209"/>
    </row>
    <row r="31" spans="2:27" s="201" customFormat="1" ht="7.5" hidden="1" customHeight="1" thickBot="1" x14ac:dyDescent="0.4">
      <c r="I31" s="120"/>
      <c r="Q31" s="120"/>
      <c r="R31" s="120"/>
      <c r="S31" s="120"/>
      <c r="T31" s="120"/>
      <c r="U31" s="120"/>
      <c r="V31" s="121"/>
      <c r="Z31" s="211"/>
      <c r="AA31" s="212"/>
    </row>
    <row r="32" spans="2:27" ht="44.25" customHeight="1" thickBot="1" x14ac:dyDescent="0.4">
      <c r="B32" s="227" t="s">
        <v>76</v>
      </c>
      <c r="C32" s="220"/>
      <c r="D32" s="220"/>
      <c r="E32" s="110"/>
      <c r="F32" s="228" t="s">
        <v>81</v>
      </c>
      <c r="G32" s="229"/>
      <c r="H32" s="229"/>
      <c r="I32" s="229"/>
      <c r="J32" s="229"/>
      <c r="K32" s="229"/>
      <c r="L32" s="229"/>
      <c r="M32" s="229"/>
      <c r="N32" s="230"/>
      <c r="O32" s="121"/>
      <c r="P32" s="121"/>
      <c r="Q32" s="111" t="s">
        <v>52</v>
      </c>
      <c r="R32" s="225"/>
      <c r="S32" s="226"/>
      <c r="T32" s="226"/>
      <c r="U32" s="226"/>
      <c r="V32" s="226"/>
      <c r="X32" s="120"/>
      <c r="Z32" s="208"/>
      <c r="AA32" s="208"/>
    </row>
    <row r="33" spans="2:33" ht="40.5" customHeight="1" thickBot="1" x14ac:dyDescent="0.35">
      <c r="B33" s="227" t="s">
        <v>73</v>
      </c>
      <c r="C33" s="220"/>
      <c r="D33" s="220"/>
      <c r="E33" s="110"/>
      <c r="F33" s="228" t="s">
        <v>75</v>
      </c>
      <c r="G33" s="229"/>
      <c r="H33" s="229"/>
      <c r="I33" s="229"/>
      <c r="J33" s="229"/>
      <c r="K33" s="229"/>
      <c r="L33" s="229"/>
      <c r="M33" s="229"/>
      <c r="N33" s="230"/>
      <c r="O33" s="121"/>
      <c r="P33" s="121"/>
      <c r="R33" s="120"/>
      <c r="X33" s="119"/>
    </row>
    <row r="34" spans="2:33" ht="18.75" customHeight="1" x14ac:dyDescent="0.35">
      <c r="B34" s="213"/>
      <c r="C34" s="214"/>
      <c r="D34" s="214"/>
      <c r="E34" s="214"/>
      <c r="F34" s="215"/>
      <c r="G34" s="216"/>
      <c r="H34" s="216"/>
      <c r="I34" s="111"/>
      <c r="J34" s="216"/>
      <c r="K34" s="119"/>
      <c r="L34" s="119"/>
      <c r="O34" s="303" t="s">
        <v>10</v>
      </c>
      <c r="P34" s="304"/>
      <c r="Q34" s="304"/>
      <c r="R34" s="225"/>
      <c r="S34" s="226"/>
      <c r="T34" s="226"/>
      <c r="U34" s="226"/>
      <c r="V34" s="226"/>
      <c r="Z34" s="208"/>
      <c r="AA34" s="209"/>
    </row>
    <row r="35" spans="2:33" ht="13.5" customHeight="1" x14ac:dyDescent="0.35">
      <c r="I35" s="120"/>
      <c r="K35" s="119"/>
      <c r="L35" s="119"/>
      <c r="R35" s="120"/>
      <c r="Z35" s="208"/>
      <c r="AA35" s="209"/>
    </row>
    <row r="36" spans="2:33" ht="31.5" customHeight="1" x14ac:dyDescent="0.35">
      <c r="B36" s="257" t="s">
        <v>65</v>
      </c>
      <c r="C36" s="257"/>
      <c r="D36" s="257"/>
      <c r="E36" s="257"/>
      <c r="F36" s="258">
        <f>F50</f>
        <v>0</v>
      </c>
      <c r="G36" s="259"/>
      <c r="H36" s="259"/>
      <c r="I36" s="259"/>
      <c r="J36" s="259"/>
      <c r="K36" s="123" t="s">
        <v>84</v>
      </c>
      <c r="L36" s="123"/>
      <c r="M36" s="121"/>
      <c r="N36" s="121"/>
      <c r="O36" s="121"/>
      <c r="P36" s="305" t="s">
        <v>74</v>
      </c>
      <c r="Q36" s="304"/>
      <c r="R36" s="225"/>
      <c r="S36" s="226"/>
      <c r="T36" s="226"/>
      <c r="U36" s="226"/>
      <c r="V36" s="226"/>
      <c r="Z36" s="208"/>
      <c r="AA36" s="209"/>
    </row>
    <row r="37" spans="2:33" ht="31.5" customHeight="1" x14ac:dyDescent="0.3">
      <c r="B37" s="182"/>
      <c r="C37" s="183"/>
      <c r="D37" s="183"/>
      <c r="E37" s="184"/>
      <c r="F37" s="185"/>
      <c r="G37" s="186"/>
      <c r="H37" s="186"/>
      <c r="I37" s="143"/>
      <c r="J37" s="186"/>
      <c r="K37" s="119"/>
      <c r="L37" s="214"/>
      <c r="M37" s="217"/>
      <c r="N37" s="217"/>
      <c r="O37" s="121"/>
      <c r="P37" s="121"/>
    </row>
    <row r="38" spans="2:33" ht="31.5" customHeight="1" x14ac:dyDescent="0.3">
      <c r="B38" s="182"/>
      <c r="C38" s="183"/>
      <c r="D38" s="183"/>
      <c r="E38" s="184"/>
      <c r="F38" s="185"/>
      <c r="G38" s="186"/>
      <c r="H38" s="186"/>
      <c r="I38" s="143"/>
      <c r="J38" s="186"/>
      <c r="K38" s="119"/>
      <c r="L38" s="214"/>
      <c r="M38" s="217"/>
      <c r="N38" s="217"/>
      <c r="O38" s="121"/>
      <c r="P38" s="121"/>
      <c r="X38" s="101"/>
    </row>
    <row r="39" spans="2:33" ht="27" customHeight="1" x14ac:dyDescent="0.3">
      <c r="B39" s="187"/>
      <c r="C39" s="143"/>
      <c r="D39" s="143"/>
      <c r="E39" s="143"/>
      <c r="F39" s="188"/>
      <c r="G39" s="186"/>
      <c r="H39" s="186"/>
      <c r="I39" s="28"/>
      <c r="J39" s="186"/>
      <c r="K39" s="123"/>
      <c r="L39" s="123"/>
      <c r="M39" s="121"/>
      <c r="N39" s="101"/>
      <c r="O39" s="101"/>
      <c r="P39" s="101"/>
      <c r="Q39" s="101"/>
      <c r="R39" s="194"/>
      <c r="S39" s="194"/>
      <c r="T39" s="121"/>
      <c r="U39" s="194"/>
      <c r="V39" s="124"/>
      <c r="W39" s="124"/>
      <c r="X39" s="194"/>
    </row>
    <row r="40" spans="2:33" ht="23.25" customHeight="1" x14ac:dyDescent="0.3">
      <c r="B40" s="28"/>
      <c r="C40" s="28"/>
      <c r="D40" s="28"/>
      <c r="E40" s="28"/>
      <c r="F40" s="238"/>
      <c r="G40" s="238"/>
      <c r="H40" s="189"/>
      <c r="I40" s="142"/>
      <c r="J40" s="176"/>
      <c r="K40" s="194"/>
      <c r="L40" s="207"/>
      <c r="M40" s="207"/>
      <c r="N40" s="207"/>
      <c r="R40" s="120"/>
      <c r="T40" s="121"/>
      <c r="U40" s="194"/>
      <c r="V40" s="124"/>
      <c r="W40" s="124"/>
      <c r="X40" s="194"/>
    </row>
    <row r="41" spans="2:33" ht="18.75" x14ac:dyDescent="0.3">
      <c r="B41" s="28"/>
      <c r="C41" s="28"/>
      <c r="D41" s="28"/>
      <c r="E41" s="28"/>
      <c r="F41" s="239" t="s">
        <v>71</v>
      </c>
      <c r="G41" s="240"/>
      <c r="H41" s="240"/>
      <c r="I41" s="240"/>
      <c r="J41" s="241"/>
      <c r="K41" s="207"/>
      <c r="L41" s="207"/>
      <c r="M41" s="207"/>
      <c r="N41" s="207"/>
      <c r="O41" s="121"/>
      <c r="P41" s="121"/>
      <c r="AG41" s="218">
        <v>0.29166666666666669</v>
      </c>
    </row>
    <row r="42" spans="2:33" ht="30" customHeight="1" x14ac:dyDescent="0.3">
      <c r="B42" s="227" t="s">
        <v>78</v>
      </c>
      <c r="C42" s="220"/>
      <c r="D42" s="220"/>
      <c r="E42" s="220"/>
      <c r="F42" s="236">
        <f>I28*I10</f>
        <v>0</v>
      </c>
      <c r="G42" s="223"/>
      <c r="H42" s="223"/>
      <c r="I42" s="223"/>
      <c r="J42" s="224"/>
      <c r="K42" s="206"/>
      <c r="L42" s="206"/>
      <c r="M42" s="206"/>
      <c r="N42" s="206"/>
    </row>
    <row r="43" spans="2:33" ht="30" customHeight="1" x14ac:dyDescent="0.3">
      <c r="B43" s="235" t="s">
        <v>68</v>
      </c>
      <c r="C43" s="220"/>
      <c r="D43" s="220"/>
      <c r="E43" s="220"/>
      <c r="F43" s="236">
        <f>IFERROR(K27*$T$3*K10,"0 kr")</f>
        <v>0</v>
      </c>
      <c r="G43" s="223"/>
      <c r="H43" s="223"/>
      <c r="I43" s="223"/>
      <c r="J43" s="224"/>
      <c r="K43" s="194"/>
      <c r="L43" s="194"/>
      <c r="M43" s="194"/>
      <c r="N43" s="194"/>
    </row>
    <row r="44" spans="2:33" ht="30" customHeight="1" x14ac:dyDescent="0.3">
      <c r="B44" s="235" t="s">
        <v>69</v>
      </c>
      <c r="C44" s="220"/>
      <c r="D44" s="220"/>
      <c r="E44" s="220"/>
      <c r="F44" s="236">
        <f>IFERROR(M27*$T$3*M10,"0 kr")</f>
        <v>0</v>
      </c>
      <c r="G44" s="223"/>
      <c r="H44" s="223"/>
      <c r="I44" s="223"/>
      <c r="J44" s="224"/>
      <c r="K44" s="194"/>
      <c r="L44" s="194"/>
      <c r="M44" s="194"/>
      <c r="N44" s="194"/>
    </row>
    <row r="45" spans="2:33" ht="30" customHeight="1" x14ac:dyDescent="0.3">
      <c r="B45" s="235" t="s">
        <v>66</v>
      </c>
      <c r="C45" s="220"/>
      <c r="D45" s="220"/>
      <c r="E45" s="220"/>
      <c r="F45" s="236">
        <f>IFERROR(O27*$T$3*O10,"0 kr")</f>
        <v>0</v>
      </c>
      <c r="G45" s="223"/>
      <c r="H45" s="223"/>
      <c r="I45" s="223"/>
      <c r="J45" s="224"/>
      <c r="K45" s="207"/>
      <c r="L45" s="207"/>
      <c r="M45" s="207"/>
      <c r="N45" s="207"/>
    </row>
    <row r="46" spans="2:33" ht="30" customHeight="1" x14ac:dyDescent="0.3">
      <c r="B46" s="235" t="s">
        <v>67</v>
      </c>
      <c r="C46" s="220"/>
      <c r="D46" s="220"/>
      <c r="E46" s="220"/>
      <c r="F46" s="236">
        <f>IFERROR(Q27*$T$3*Q10,"0 kr")</f>
        <v>0</v>
      </c>
      <c r="G46" s="223"/>
      <c r="H46" s="223"/>
      <c r="I46" s="223"/>
      <c r="J46" s="224"/>
      <c r="K46" s="207"/>
      <c r="L46" s="207"/>
      <c r="M46" s="207"/>
      <c r="N46" s="207"/>
    </row>
    <row r="47" spans="2:33" ht="43.5" customHeight="1" thickBot="1" x14ac:dyDescent="0.35">
      <c r="B47" s="227" t="s">
        <v>77</v>
      </c>
      <c r="C47" s="220"/>
      <c r="D47" s="220"/>
      <c r="E47" s="237"/>
      <c r="F47" s="236">
        <f>SUM(R28:W28)</f>
        <v>0</v>
      </c>
      <c r="G47" s="223"/>
      <c r="H47" s="223"/>
      <c r="I47" s="223"/>
      <c r="J47" s="224"/>
      <c r="K47" s="194"/>
      <c r="L47" s="194"/>
      <c r="M47" s="194"/>
      <c r="N47" s="194"/>
    </row>
    <row r="48" spans="2:33" ht="55.5" customHeight="1" thickBot="1" x14ac:dyDescent="0.35">
      <c r="B48" s="227" t="s">
        <v>76</v>
      </c>
      <c r="C48" s="220"/>
      <c r="D48" s="220"/>
      <c r="E48" s="179">
        <f>E32</f>
        <v>0</v>
      </c>
      <c r="F48" s="231">
        <f>-E48*$T$3</f>
        <v>0</v>
      </c>
      <c r="G48" s="223"/>
      <c r="H48" s="223"/>
      <c r="I48" s="223"/>
      <c r="J48" s="224"/>
      <c r="K48" s="232" t="s">
        <v>81</v>
      </c>
      <c r="L48" s="233"/>
      <c r="M48" s="233"/>
      <c r="N48" s="234"/>
    </row>
    <row r="49" spans="2:14" ht="63.75" customHeight="1" thickBot="1" x14ac:dyDescent="0.35">
      <c r="B49" s="227" t="s">
        <v>73</v>
      </c>
      <c r="C49" s="220"/>
      <c r="D49" s="220"/>
      <c r="E49" s="179">
        <f>E33</f>
        <v>0</v>
      </c>
      <c r="F49" s="231">
        <f>-E49*$T$3</f>
        <v>0</v>
      </c>
      <c r="G49" s="223"/>
      <c r="H49" s="223"/>
      <c r="I49" s="223"/>
      <c r="J49" s="224"/>
      <c r="K49" s="232" t="s">
        <v>75</v>
      </c>
      <c r="L49" s="233"/>
      <c r="M49" s="233"/>
      <c r="N49" s="234"/>
    </row>
    <row r="50" spans="2:14" ht="18.75" x14ac:dyDescent="0.3">
      <c r="B50" s="219" t="s">
        <v>65</v>
      </c>
      <c r="C50" s="220"/>
      <c r="D50" s="220"/>
      <c r="E50" s="221"/>
      <c r="F50" s="222">
        <f>SUM(F42:J49)</f>
        <v>0</v>
      </c>
      <c r="G50" s="223"/>
      <c r="H50" s="223"/>
      <c r="I50" s="223"/>
      <c r="J50" s="224"/>
      <c r="K50" s="194"/>
      <c r="L50" s="194"/>
      <c r="M50" s="194"/>
      <c r="N50" s="101"/>
    </row>
  </sheetData>
  <sheetProtection algorithmName="SHA-512" hashValue="sZd8jSAR6DESW6SeY4/yWDl0KqQXmBjOOdM4Vm2jToIPz4huhcGNcPGD2ZPOA6ZrtsXS1vU/RPglMky46PgLHA==" saltValue="xyogEeM1nc8vp9518uPNqQ==" spinCount="100000" sheet="1" objects="1" scenarios="1" selectLockedCells="1"/>
  <mergeCells count="69">
    <mergeCell ref="O34:Q34"/>
    <mergeCell ref="P36:Q36"/>
    <mergeCell ref="N9:O9"/>
    <mergeCell ref="P9:Q9"/>
    <mergeCell ref="F30:J30"/>
    <mergeCell ref="B28:F28"/>
    <mergeCell ref="P30:Q30"/>
    <mergeCell ref="R7:W7"/>
    <mergeCell ref="J8:K8"/>
    <mergeCell ref="L8:M8"/>
    <mergeCell ref="N8:O8"/>
    <mergeCell ref="P8:Q8"/>
    <mergeCell ref="J7:K7"/>
    <mergeCell ref="L7:M7"/>
    <mergeCell ref="R5:W5"/>
    <mergeCell ref="J6:K6"/>
    <mergeCell ref="L6:M6"/>
    <mergeCell ref="N6:O6"/>
    <mergeCell ref="P6:Q6"/>
    <mergeCell ref="R6:W6"/>
    <mergeCell ref="R1:U1"/>
    <mergeCell ref="E3:G3"/>
    <mergeCell ref="L3:Q3"/>
    <mergeCell ref="T3:U3"/>
    <mergeCell ref="B3:D3"/>
    <mergeCell ref="F40:G40"/>
    <mergeCell ref="F41:J41"/>
    <mergeCell ref="C1:G1"/>
    <mergeCell ref="L1:P1"/>
    <mergeCell ref="D5:G6"/>
    <mergeCell ref="J5:M5"/>
    <mergeCell ref="N5:Q5"/>
    <mergeCell ref="N7:O7"/>
    <mergeCell ref="P7:Q7"/>
    <mergeCell ref="B36:E36"/>
    <mergeCell ref="F36:J36"/>
    <mergeCell ref="D7:G10"/>
    <mergeCell ref="E27:F27"/>
    <mergeCell ref="B7:C10"/>
    <mergeCell ref="J9:K9"/>
    <mergeCell ref="L9:M9"/>
    <mergeCell ref="B42:E42"/>
    <mergeCell ref="F42:J42"/>
    <mergeCell ref="B43:E43"/>
    <mergeCell ref="F43:J43"/>
    <mergeCell ref="B44:E44"/>
    <mergeCell ref="F44:J44"/>
    <mergeCell ref="B45:E45"/>
    <mergeCell ref="F45:J45"/>
    <mergeCell ref="B46:E46"/>
    <mergeCell ref="F46:J46"/>
    <mergeCell ref="B47:E47"/>
    <mergeCell ref="F47:J47"/>
    <mergeCell ref="B50:E50"/>
    <mergeCell ref="F50:J50"/>
    <mergeCell ref="R30:V30"/>
    <mergeCell ref="R32:V32"/>
    <mergeCell ref="R34:V34"/>
    <mergeCell ref="R36:V36"/>
    <mergeCell ref="B32:D32"/>
    <mergeCell ref="B33:D33"/>
    <mergeCell ref="F32:N32"/>
    <mergeCell ref="F33:N33"/>
    <mergeCell ref="B48:D48"/>
    <mergeCell ref="F48:J48"/>
    <mergeCell ref="K48:N48"/>
    <mergeCell ref="B49:D49"/>
    <mergeCell ref="F49:J49"/>
    <mergeCell ref="K49:N49"/>
  </mergeCells>
  <conditionalFormatting sqref="G12:H26">
    <cfRule type="cellIs" dxfId="12" priority="1" operator="equal">
      <formula>0</formula>
    </cfRule>
  </conditionalFormatting>
  <conditionalFormatting sqref="K12:K26">
    <cfRule type="cellIs" dxfId="11" priority="5" operator="lessThan">
      <formula>0</formula>
    </cfRule>
    <cfRule type="cellIs" dxfId="10" priority="6" operator="equal">
      <formula>0</formula>
    </cfRule>
  </conditionalFormatting>
  <conditionalFormatting sqref="M12:M26 O12:O26 Q12:Q26">
    <cfRule type="cellIs" dxfId="9" priority="7" operator="equal">
      <formula>0</formula>
    </cfRule>
  </conditionalFormatting>
  <conditionalFormatting sqref="M12:M26">
    <cfRule type="cellIs" dxfId="8" priority="4" operator="lessThan">
      <formula>0</formula>
    </cfRule>
  </conditionalFormatting>
  <conditionalFormatting sqref="O12:O26">
    <cfRule type="cellIs" dxfId="7" priority="3" operator="lessThan">
      <formula>0</formula>
    </cfRule>
  </conditionalFormatting>
  <conditionalFormatting sqref="Q12:Q26">
    <cfRule type="cellIs" dxfId="6" priority="2" operator="lessThan">
      <formula>0</formula>
    </cfRule>
  </conditionalFormatting>
  <dataValidations xWindow="152" yWindow="671" count="4">
    <dataValidation allowBlank="1" showInputMessage="1" showErrorMessage="1" promptTitle="Inmatning" prompt="Fyll i datum då arbetspasset började. _x000a_Använd formatet ÅÅÅÅ-MM-DD" sqref="C11" xr:uid="{35687318-E38E-4B5C-B9FF-00BB26FB6F08}"/>
    <dataValidation type="decimal" allowBlank="1" showInputMessage="1" showErrorMessage="1" errorTitle="Fel format" error="Skriv antal timmar i decimalformat mellan 0,00-24,00_x000a_1 timma och 30 min blir 1,5_x000a_OBS! Här får ej formatet HH:MM användas_x000a_" promptTitle="Inmatning" prompt="Skriv antal timmar i decimalformat mellan 0,00-24,00_x000a_1 timma och 30 min blir 1,5_x000a_OBS! Här får ej formatet HH:MM användas_x000a_" sqref="E37:E38 E32:E33 E48:E49" xr:uid="{86462FF7-9803-4C49-9452-A64F22F18E69}">
      <formula1>0</formula1>
      <formula2>24</formula2>
    </dataValidation>
    <dataValidation allowBlank="1" showInputMessage="1" showErrorMessage="1" errorTitle="Inmatning" error="Fyll i datumet då arbetspasset börjar i formataet ÅÅÅ-MM-DD" sqref="B12" xr:uid="{1E97C6DA-53F0-4F8B-9B36-DD97FA28E7B9}"/>
    <dataValidation type="time" allowBlank="1" showInputMessage="1" showErrorMessage="1" promptTitle="Inmatning" prompt="Ange tid i format HH:MM" sqref="D12:E26" xr:uid="{10680315-B9B7-47D5-8DF7-A7ADE187FA12}">
      <formula1>0</formula1>
      <formula2>0.999305555555556</formula2>
    </dataValidation>
  </dataValidations>
  <pageMargins left="0.19685039370078741" right="0.19685039370078741" top="0.55118110236220474" bottom="0.15748031496062992" header="0.31496062992125984" footer="0.31496062992125984"/>
  <pageSetup paperSize="9" scale="55" orientation="landscape" r:id="rId1"/>
  <headerFooter>
    <oddHeader xml:space="preserve">&amp;L&amp;"-,Fet"&amp;12Tjänstgöringrapport Läkare&amp;C&amp;"-,Fet"Sida &amp;P/&amp;N&amp;"-,Normal"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showGridLines="0" zoomScale="68" zoomScaleNormal="68" workbookViewId="0">
      <selection activeCell="H30" sqref="H30"/>
    </sheetView>
  </sheetViews>
  <sheetFormatPr defaultRowHeight="15" x14ac:dyDescent="0.25"/>
  <cols>
    <col min="1" max="1" width="19.7109375" customWidth="1"/>
    <col min="2" max="2" width="2.5703125" customWidth="1"/>
    <col min="3" max="5" width="12.7109375" customWidth="1"/>
    <col min="6" max="6" width="16.7109375" bestFit="1" customWidth="1"/>
    <col min="7" max="7" width="25.42578125" customWidth="1"/>
    <col min="8" max="11" width="15.7109375" customWidth="1"/>
    <col min="12" max="12" width="3.7109375" customWidth="1"/>
    <col min="13" max="13" width="9.7109375" customWidth="1"/>
    <col min="14" max="14" width="11" customWidth="1"/>
    <col min="15" max="15" width="18.140625" customWidth="1"/>
    <col min="16" max="16" width="19.42578125" customWidth="1"/>
    <col min="17" max="17" width="20.5703125" customWidth="1"/>
    <col min="18" max="18" width="19.28515625" customWidth="1"/>
    <col min="19" max="19" width="7.7109375" bestFit="1" customWidth="1"/>
    <col min="20" max="21" width="12.85546875" customWidth="1"/>
    <col min="22" max="23" width="7.140625" customWidth="1"/>
    <col min="24" max="24" width="9.7109375" customWidth="1"/>
  </cols>
  <sheetData>
    <row r="1" spans="1:28" ht="31.5" x14ac:dyDescent="0.5">
      <c r="A1" s="38" t="s">
        <v>27</v>
      </c>
      <c r="B1" s="2"/>
    </row>
    <row r="4" spans="1:28" s="28" customFormat="1" ht="20.100000000000001" customHeight="1" x14ac:dyDescent="0.3">
      <c r="A4" s="28" t="s">
        <v>13</v>
      </c>
      <c r="C4" s="331"/>
      <c r="D4" s="331"/>
      <c r="E4" s="331"/>
      <c r="F4" s="331"/>
      <c r="G4" s="331"/>
      <c r="H4" s="30"/>
      <c r="I4" s="30"/>
      <c r="J4" s="30"/>
      <c r="K4" s="30"/>
      <c r="L4" s="30"/>
      <c r="S4" s="17"/>
      <c r="T4" s="17"/>
      <c r="U4" s="17"/>
    </row>
    <row r="5" spans="1:28" s="28" customFormat="1" ht="20.100000000000001" customHeight="1" x14ac:dyDescent="0.3">
      <c r="C5" s="30"/>
      <c r="D5" s="30"/>
      <c r="E5" s="30"/>
      <c r="F5" s="30"/>
      <c r="G5" s="30"/>
      <c r="H5" s="30"/>
      <c r="I5" s="30"/>
      <c r="J5" s="30"/>
      <c r="K5" s="30"/>
      <c r="L5" s="30"/>
      <c r="Q5" s="35"/>
    </row>
    <row r="6" spans="1:28" s="28" customFormat="1" ht="20.100000000000001" customHeight="1" x14ac:dyDescent="0.3">
      <c r="A6" s="28" t="s">
        <v>23</v>
      </c>
      <c r="D6" s="332"/>
      <c r="E6" s="332"/>
      <c r="F6" s="332"/>
      <c r="G6" s="332"/>
      <c r="I6" s="28" t="s">
        <v>16</v>
      </c>
      <c r="J6" s="36">
        <v>700</v>
      </c>
      <c r="M6" s="28" t="s">
        <v>28</v>
      </c>
      <c r="P6" s="333"/>
      <c r="Q6" s="333"/>
      <c r="R6" s="333"/>
      <c r="S6" s="17"/>
      <c r="T6" s="17"/>
      <c r="U6" s="17"/>
    </row>
    <row r="7" spans="1:28" s="28" customFormat="1" ht="20.100000000000001" customHeight="1" x14ac:dyDescent="0.3">
      <c r="D7" s="31"/>
      <c r="E7" s="31"/>
      <c r="F7" s="31"/>
      <c r="G7" s="31"/>
      <c r="J7" s="33"/>
      <c r="R7" s="17"/>
      <c r="S7" s="17"/>
      <c r="T7" s="17"/>
      <c r="U7" s="17"/>
    </row>
    <row r="8" spans="1:28" s="28" customFormat="1" ht="20.100000000000001" customHeight="1" x14ac:dyDescent="0.3">
      <c r="A8" s="28" t="s">
        <v>24</v>
      </c>
      <c r="D8" s="39"/>
      <c r="E8" s="39"/>
      <c r="F8" s="39"/>
      <c r="G8" s="37"/>
      <c r="I8" s="28" t="s">
        <v>15</v>
      </c>
      <c r="J8" s="34">
        <v>-0.1</v>
      </c>
      <c r="M8" s="28" t="s">
        <v>12</v>
      </c>
      <c r="P8" s="333"/>
      <c r="Q8" s="333"/>
      <c r="R8" s="333"/>
      <c r="S8" s="17"/>
      <c r="T8" s="17"/>
      <c r="U8" s="17"/>
    </row>
    <row r="9" spans="1:28" ht="20.100000000000001" customHeight="1" x14ac:dyDescent="0.25">
      <c r="A9" s="3"/>
      <c r="B9" s="3"/>
      <c r="D9" s="5"/>
      <c r="E9" s="5"/>
      <c r="F9" s="5"/>
      <c r="G9" s="5"/>
      <c r="H9" s="3"/>
      <c r="I9" s="3"/>
      <c r="J9" s="3"/>
      <c r="K9" s="3"/>
      <c r="L9" s="3"/>
      <c r="N9" s="3"/>
      <c r="Q9" s="3"/>
      <c r="R9" s="4"/>
      <c r="S9" s="4"/>
      <c r="T9" s="4"/>
      <c r="U9" s="4"/>
    </row>
    <row r="10" spans="1:28" ht="20.100000000000001" customHeight="1" x14ac:dyDescent="0.25">
      <c r="A10" s="40" t="s">
        <v>16</v>
      </c>
      <c r="B10" s="7"/>
      <c r="C10" s="8"/>
      <c r="D10" s="7"/>
      <c r="E10" s="7"/>
      <c r="F10" s="7"/>
      <c r="G10" s="15"/>
      <c r="I10" s="9" t="s">
        <v>15</v>
      </c>
      <c r="J10" s="8"/>
      <c r="K10" s="10"/>
      <c r="L10" s="13"/>
      <c r="M10" s="8" t="s">
        <v>22</v>
      </c>
      <c r="N10" s="11"/>
      <c r="O10" s="11"/>
      <c r="P10" s="11"/>
      <c r="T10" s="4"/>
      <c r="U10" s="4"/>
    </row>
    <row r="11" spans="1:28" ht="20.100000000000001" customHeight="1" x14ac:dyDescent="0.25">
      <c r="A11" s="7" t="s">
        <v>29</v>
      </c>
      <c r="B11" s="7"/>
      <c r="C11" s="8"/>
      <c r="D11" s="41">
        <v>700</v>
      </c>
      <c r="E11" s="41"/>
      <c r="F11" s="41"/>
      <c r="G11" s="15"/>
      <c r="I11" s="8" t="s">
        <v>30</v>
      </c>
      <c r="J11" s="8"/>
      <c r="K11" s="11"/>
      <c r="L11" s="13"/>
      <c r="M11" s="8" t="s">
        <v>17</v>
      </c>
      <c r="N11" s="11"/>
      <c r="O11" s="11"/>
      <c r="P11" s="11"/>
      <c r="T11" s="4"/>
      <c r="U11" s="4"/>
    </row>
    <row r="12" spans="1:28" ht="20.100000000000001" customHeight="1" x14ac:dyDescent="0.25">
      <c r="A12" s="13"/>
      <c r="B12" s="13"/>
      <c r="C12" s="14"/>
      <c r="D12" s="15"/>
      <c r="E12" s="15"/>
      <c r="F12" s="15"/>
      <c r="G12" s="15"/>
      <c r="I12" s="8" t="s">
        <v>31</v>
      </c>
      <c r="J12" s="7"/>
      <c r="K12" s="12">
        <v>-0.1</v>
      </c>
      <c r="L12" s="13"/>
      <c r="M12" s="8" t="s">
        <v>18</v>
      </c>
      <c r="N12" s="11"/>
      <c r="O12" s="11"/>
      <c r="P12" s="11"/>
      <c r="T12" s="4"/>
      <c r="U12" s="4"/>
    </row>
    <row r="13" spans="1:28" ht="20.100000000000001" customHeight="1" x14ac:dyDescent="0.25">
      <c r="A13" s="13"/>
      <c r="B13" s="13"/>
      <c r="C13" s="14"/>
      <c r="D13" s="15"/>
      <c r="E13" s="15"/>
      <c r="F13" s="15"/>
      <c r="G13" s="15"/>
      <c r="H13" s="13"/>
      <c r="I13" s="13"/>
      <c r="J13" s="13"/>
      <c r="K13" s="13"/>
      <c r="L13" s="13"/>
      <c r="M13" s="16"/>
      <c r="P13" s="3"/>
      <c r="Q13" s="4"/>
      <c r="R13" s="4"/>
      <c r="S13" s="4"/>
      <c r="T13" s="4"/>
      <c r="U13" s="4"/>
    </row>
    <row r="14" spans="1:28" ht="20.100000000000001" customHeight="1" thickBot="1" x14ac:dyDescent="0.3">
      <c r="A14" s="3"/>
      <c r="B14" s="3"/>
      <c r="D14" s="5"/>
      <c r="E14" s="5"/>
      <c r="F14" s="5"/>
      <c r="G14" s="5"/>
      <c r="H14" s="3"/>
      <c r="I14" s="3"/>
      <c r="J14" s="3"/>
      <c r="K14" s="3"/>
      <c r="L14" s="3"/>
      <c r="M14" s="3"/>
      <c r="N14" s="42"/>
      <c r="P14" s="3"/>
      <c r="Q14" s="4"/>
      <c r="R14" s="4"/>
      <c r="S14" s="4"/>
      <c r="T14" s="4"/>
      <c r="U14" s="4"/>
    </row>
    <row r="15" spans="1:28" ht="38.25" thickBot="1" x14ac:dyDescent="0.35">
      <c r="D15" s="28"/>
      <c r="E15" s="28"/>
      <c r="F15" s="28"/>
      <c r="G15" s="43" t="s">
        <v>39</v>
      </c>
      <c r="H15" s="334" t="s">
        <v>40</v>
      </c>
      <c r="I15" s="335"/>
      <c r="J15" s="335"/>
      <c r="K15" s="336"/>
      <c r="L15" s="17"/>
      <c r="M15" s="337" t="s">
        <v>5</v>
      </c>
      <c r="N15" s="335"/>
      <c r="O15" s="335"/>
      <c r="P15" s="337" t="s">
        <v>32</v>
      </c>
      <c r="Q15" s="335"/>
      <c r="R15" s="336"/>
      <c r="S15" s="6"/>
      <c r="T15" s="6"/>
      <c r="U15" s="311" t="s">
        <v>14</v>
      </c>
      <c r="V15" s="263"/>
      <c r="W15" s="263"/>
      <c r="X15" s="311" t="s">
        <v>14</v>
      </c>
    </row>
    <row r="16" spans="1:28" ht="30" customHeight="1" thickBot="1" x14ac:dyDescent="0.3">
      <c r="A16" s="3"/>
      <c r="B16" s="3"/>
      <c r="D16" s="44"/>
      <c r="E16" s="44"/>
      <c r="F16" s="44"/>
      <c r="G16" s="313" t="s">
        <v>41</v>
      </c>
      <c r="H16" s="315" t="s">
        <v>33</v>
      </c>
      <c r="I16" s="317" t="s">
        <v>34</v>
      </c>
      <c r="J16" s="317" t="s">
        <v>35</v>
      </c>
      <c r="K16" s="319" t="s">
        <v>8</v>
      </c>
      <c r="L16" s="3"/>
      <c r="M16" s="321"/>
      <c r="N16" s="322"/>
      <c r="O16" s="323"/>
      <c r="P16" s="327" t="s">
        <v>6</v>
      </c>
      <c r="Q16" s="328" t="s">
        <v>36</v>
      </c>
      <c r="R16" s="329" t="s">
        <v>37</v>
      </c>
      <c r="S16" s="18"/>
      <c r="T16" s="18"/>
      <c r="U16" s="312"/>
      <c r="V16" s="263"/>
      <c r="W16" s="263"/>
      <c r="X16" s="312"/>
      <c r="AA16" s="1"/>
      <c r="AB16" s="1"/>
    </row>
    <row r="17" spans="1:28" ht="30" customHeight="1" x14ac:dyDescent="0.25">
      <c r="A17" s="3"/>
      <c r="B17" s="3"/>
      <c r="C17" s="44"/>
      <c r="D17" s="44"/>
      <c r="E17" s="44"/>
      <c r="F17" s="44"/>
      <c r="G17" s="314"/>
      <c r="H17" s="316"/>
      <c r="I17" s="318"/>
      <c r="J17" s="318"/>
      <c r="K17" s="320"/>
      <c r="L17" s="3"/>
      <c r="M17" s="324"/>
      <c r="N17" s="325"/>
      <c r="O17" s="326"/>
      <c r="P17" s="327"/>
      <c r="Q17" s="328"/>
      <c r="R17" s="329"/>
      <c r="S17" s="18"/>
      <c r="T17" s="18"/>
      <c r="U17" s="18"/>
      <c r="V17" s="45"/>
      <c r="W17" s="45"/>
      <c r="X17" s="46"/>
      <c r="AA17" s="1"/>
      <c r="AB17" s="1"/>
    </row>
    <row r="18" spans="1:28" ht="31.5" customHeight="1" x14ac:dyDescent="0.25">
      <c r="A18" s="3"/>
      <c r="B18" s="3"/>
      <c r="C18" s="44"/>
      <c r="D18" s="44"/>
      <c r="E18" s="44"/>
      <c r="F18" s="44"/>
      <c r="G18" s="314"/>
      <c r="H18" s="316"/>
      <c r="I18" s="318"/>
      <c r="J18" s="318"/>
      <c r="K18" s="320"/>
      <c r="L18" s="3"/>
      <c r="M18" s="324"/>
      <c r="N18" s="325"/>
      <c r="O18" s="326"/>
      <c r="P18" s="327"/>
      <c r="Q18" s="328"/>
      <c r="R18" s="329"/>
      <c r="S18" s="18"/>
      <c r="T18" s="18"/>
      <c r="U18" s="18"/>
      <c r="AA18" s="1"/>
      <c r="AB18" s="1"/>
    </row>
    <row r="19" spans="1:28" ht="15.75" x14ac:dyDescent="0.25">
      <c r="A19" s="3"/>
      <c r="B19" s="3"/>
      <c r="C19" s="44"/>
      <c r="D19" s="44"/>
      <c r="E19" s="44"/>
      <c r="F19" s="44"/>
      <c r="G19" s="314"/>
      <c r="H19" s="316"/>
      <c r="I19" s="318"/>
      <c r="J19" s="318"/>
      <c r="K19" s="320"/>
      <c r="L19" s="3"/>
      <c r="M19" s="324"/>
      <c r="N19" s="325"/>
      <c r="O19" s="326"/>
      <c r="P19" s="327"/>
      <c r="Q19" s="328"/>
      <c r="R19" s="329"/>
      <c r="S19" s="18"/>
      <c r="T19" s="18"/>
      <c r="U19" s="18"/>
      <c r="AA19" s="1"/>
      <c r="AB19" s="1"/>
    </row>
    <row r="20" spans="1:28" ht="15.75" x14ac:dyDescent="0.25">
      <c r="A20" s="3"/>
      <c r="B20" s="3"/>
      <c r="C20" s="44"/>
      <c r="D20" s="44"/>
      <c r="E20" s="44"/>
      <c r="F20" s="44"/>
      <c r="G20" s="314"/>
      <c r="H20" s="316"/>
      <c r="I20" s="318"/>
      <c r="J20" s="318"/>
      <c r="K20" s="320"/>
      <c r="L20" s="3"/>
      <c r="M20" s="324"/>
      <c r="N20" s="325"/>
      <c r="O20" s="326"/>
      <c r="P20" s="327"/>
      <c r="Q20" s="328"/>
      <c r="R20" s="329"/>
      <c r="S20" s="18"/>
      <c r="T20" s="18"/>
      <c r="U20" s="18"/>
      <c r="AA20" s="1"/>
      <c r="AB20" s="1"/>
    </row>
    <row r="21" spans="1:28" ht="15.75" x14ac:dyDescent="0.25">
      <c r="A21" s="3"/>
      <c r="B21" s="3"/>
      <c r="C21" s="44"/>
      <c r="D21" s="44"/>
      <c r="E21" s="44"/>
      <c r="F21" s="44"/>
      <c r="G21" s="314"/>
      <c r="H21" s="316"/>
      <c r="I21" s="318"/>
      <c r="J21" s="318"/>
      <c r="K21" s="320"/>
      <c r="L21" s="3"/>
      <c r="M21" s="324"/>
      <c r="N21" s="325"/>
      <c r="O21" s="326"/>
      <c r="P21" s="327"/>
      <c r="Q21" s="328"/>
      <c r="R21" s="329"/>
      <c r="S21" s="18"/>
      <c r="T21" s="18"/>
      <c r="U21" s="18"/>
      <c r="AA21" s="1"/>
      <c r="AB21" s="1"/>
    </row>
    <row r="22" spans="1:28" ht="18" customHeight="1" thickBot="1" x14ac:dyDescent="0.3">
      <c r="A22" s="3"/>
      <c r="B22" s="3"/>
      <c r="C22" s="44"/>
      <c r="E22" s="72"/>
      <c r="F22" s="79" t="s">
        <v>19</v>
      </c>
      <c r="G22" s="47">
        <v>1</v>
      </c>
      <c r="H22" s="48">
        <v>1.05</v>
      </c>
      <c r="I22" s="49">
        <v>1.1000000000000001</v>
      </c>
      <c r="J22" s="49">
        <v>1.1499999999999999</v>
      </c>
      <c r="K22" s="50">
        <v>1.25</v>
      </c>
      <c r="L22" s="3"/>
      <c r="M22" s="19"/>
      <c r="N22" s="3"/>
      <c r="O22" s="4" t="s">
        <v>19</v>
      </c>
      <c r="P22" s="22">
        <v>1.1499999999999999</v>
      </c>
      <c r="Q22" s="23">
        <v>0.3</v>
      </c>
      <c r="R22" s="24">
        <v>0.15</v>
      </c>
      <c r="S22" s="20"/>
      <c r="T22" s="20"/>
      <c r="U22" s="20"/>
      <c r="AA22" s="1"/>
      <c r="AB22" s="1"/>
    </row>
    <row r="23" spans="1:28" s="28" customFormat="1" ht="18" customHeight="1" thickBot="1" x14ac:dyDescent="0.35">
      <c r="A23" s="25" t="s">
        <v>1</v>
      </c>
      <c r="B23" s="17"/>
      <c r="C23" s="73" t="s">
        <v>2</v>
      </c>
      <c r="D23" s="73" t="s">
        <v>3</v>
      </c>
      <c r="E23" s="73" t="s">
        <v>38</v>
      </c>
      <c r="F23" s="26" t="s">
        <v>4</v>
      </c>
      <c r="G23" s="58" t="s">
        <v>26</v>
      </c>
      <c r="H23" s="51" t="s">
        <v>42</v>
      </c>
      <c r="I23" s="51" t="s">
        <v>42</v>
      </c>
      <c r="J23" s="51" t="s">
        <v>42</v>
      </c>
      <c r="K23" s="51" t="s">
        <v>42</v>
      </c>
      <c r="L23" s="17"/>
      <c r="M23" s="25" t="s">
        <v>2</v>
      </c>
      <c r="N23" s="25" t="s">
        <v>3</v>
      </c>
      <c r="O23" s="26" t="s">
        <v>4</v>
      </c>
      <c r="P23" s="51" t="s">
        <v>26</v>
      </c>
      <c r="Q23" s="51" t="s">
        <v>26</v>
      </c>
      <c r="R23" s="51" t="s">
        <v>26</v>
      </c>
      <c r="S23" s="27"/>
      <c r="T23" s="27"/>
      <c r="U23" s="27"/>
      <c r="X23" s="59"/>
    </row>
    <row r="24" spans="1:28" s="28" customFormat="1" ht="18" customHeight="1" x14ac:dyDescent="0.3">
      <c r="A24" s="71"/>
      <c r="B24" s="52"/>
      <c r="C24" s="74">
        <v>0.33333333333333331</v>
      </c>
      <c r="D24" s="75">
        <v>0.70833333333333337</v>
      </c>
      <c r="E24" s="76">
        <v>4.1666666666666664E-2</v>
      </c>
      <c r="F24" s="98">
        <f>((D24-C24+(D24&lt;C24))-E24)*24</f>
        <v>8</v>
      </c>
      <c r="G24" s="84">
        <v>7</v>
      </c>
      <c r="H24" s="64">
        <v>1</v>
      </c>
      <c r="I24" s="62"/>
      <c r="J24" s="62"/>
      <c r="K24" s="63"/>
      <c r="L24" s="53"/>
      <c r="M24" s="80">
        <v>0.33333333333333331</v>
      </c>
      <c r="N24" s="81">
        <v>0.66666666666666663</v>
      </c>
      <c r="O24" s="90">
        <f>(N24-M24+(N24&lt;M24))*24</f>
        <v>8</v>
      </c>
      <c r="P24" s="64">
        <v>2</v>
      </c>
      <c r="Q24" s="62">
        <v>6</v>
      </c>
      <c r="R24" s="63"/>
      <c r="S24" s="17"/>
      <c r="T24" s="17"/>
      <c r="U24" s="59">
        <f>IFERROR(F24-G24-H24-I24-J24-K24,"")</f>
        <v>0</v>
      </c>
      <c r="X24" s="59">
        <f t="shared" ref="X24:X36" si="0">O24-P24-Q24-R24</f>
        <v>0</v>
      </c>
    </row>
    <row r="25" spans="1:28" s="28" customFormat="1" ht="18" customHeight="1" x14ac:dyDescent="0.3">
      <c r="A25" s="71"/>
      <c r="B25" s="52"/>
      <c r="C25" s="56"/>
      <c r="D25" s="60"/>
      <c r="E25" s="77"/>
      <c r="F25" s="99">
        <f t="shared" ref="F25:F37" si="1">((D25-C25+(D25&lt;C25))-E25)*24</f>
        <v>0</v>
      </c>
      <c r="G25" s="84"/>
      <c r="H25" s="67"/>
      <c r="I25" s="65"/>
      <c r="J25" s="65"/>
      <c r="K25" s="66"/>
      <c r="L25" s="53"/>
      <c r="M25" s="80"/>
      <c r="N25" s="81"/>
      <c r="O25" s="91">
        <f t="shared" ref="O25:O37" si="2">(N25-M25+(N25&lt;M25))*24</f>
        <v>0</v>
      </c>
      <c r="P25" s="67"/>
      <c r="Q25" s="65"/>
      <c r="R25" s="66"/>
      <c r="S25" s="17"/>
      <c r="T25" s="17"/>
      <c r="U25" s="59">
        <f t="shared" ref="U25:U37" si="3">IFERROR(F25-G25-H25-I25-J25-K25,"")</f>
        <v>0</v>
      </c>
      <c r="X25" s="59">
        <f t="shared" si="0"/>
        <v>0</v>
      </c>
    </row>
    <row r="26" spans="1:28" s="28" customFormat="1" ht="18" customHeight="1" x14ac:dyDescent="0.3">
      <c r="A26" s="71"/>
      <c r="B26" s="52"/>
      <c r="C26" s="56"/>
      <c r="D26" s="60"/>
      <c r="E26" s="77"/>
      <c r="F26" s="99">
        <f t="shared" si="1"/>
        <v>0</v>
      </c>
      <c r="G26" s="84">
        <v>0.5</v>
      </c>
      <c r="H26" s="67"/>
      <c r="I26" s="65"/>
      <c r="J26" s="65"/>
      <c r="K26" s="66"/>
      <c r="L26" s="53"/>
      <c r="M26" s="80"/>
      <c r="N26" s="81"/>
      <c r="O26" s="91">
        <f t="shared" si="2"/>
        <v>0</v>
      </c>
      <c r="P26" s="67"/>
      <c r="Q26" s="65"/>
      <c r="R26" s="66"/>
      <c r="S26" s="17"/>
      <c r="T26" s="17"/>
      <c r="U26" s="59">
        <f t="shared" si="3"/>
        <v>-0.5</v>
      </c>
      <c r="X26" s="59">
        <f t="shared" si="0"/>
        <v>0</v>
      </c>
    </row>
    <row r="27" spans="1:28" s="28" customFormat="1" ht="18" customHeight="1" x14ac:dyDescent="0.3">
      <c r="A27" s="71"/>
      <c r="B27" s="52"/>
      <c r="C27" s="56">
        <v>0.33333333333333331</v>
      </c>
      <c r="D27" s="60">
        <v>0.70833333333333337</v>
      </c>
      <c r="E27" s="77"/>
      <c r="F27" s="99">
        <f t="shared" si="1"/>
        <v>9.0000000000000018</v>
      </c>
      <c r="G27" s="84">
        <v>5</v>
      </c>
      <c r="H27" s="67">
        <v>3</v>
      </c>
      <c r="I27" s="65"/>
      <c r="J27" s="65"/>
      <c r="K27" s="66"/>
      <c r="L27" s="53"/>
      <c r="M27" s="80">
        <v>0.375</v>
      </c>
      <c r="N27" s="81">
        <v>0.66666666666666663</v>
      </c>
      <c r="O27" s="91">
        <f t="shared" si="2"/>
        <v>6.9999999999999991</v>
      </c>
      <c r="P27" s="67"/>
      <c r="Q27" s="65">
        <v>2</v>
      </c>
      <c r="R27" s="66"/>
      <c r="S27" s="17"/>
      <c r="T27" s="17"/>
      <c r="U27" s="59">
        <f t="shared" si="3"/>
        <v>1.0000000000000018</v>
      </c>
      <c r="X27" s="59">
        <f t="shared" si="0"/>
        <v>4.9999999999999991</v>
      </c>
    </row>
    <row r="28" spans="1:28" s="28" customFormat="1" ht="18" customHeight="1" x14ac:dyDescent="0.3">
      <c r="A28" s="71"/>
      <c r="B28" s="52"/>
      <c r="C28" s="56"/>
      <c r="D28" s="60"/>
      <c r="E28" s="77"/>
      <c r="F28" s="99">
        <f t="shared" si="1"/>
        <v>0</v>
      </c>
      <c r="G28" s="84"/>
      <c r="H28" s="67"/>
      <c r="I28" s="65"/>
      <c r="J28" s="65"/>
      <c r="K28" s="66"/>
      <c r="L28" s="53"/>
      <c r="M28" s="80"/>
      <c r="N28" s="81"/>
      <c r="O28" s="91">
        <f t="shared" si="2"/>
        <v>0</v>
      </c>
      <c r="P28" s="67"/>
      <c r="Q28" s="65"/>
      <c r="R28" s="66">
        <v>10</v>
      </c>
      <c r="S28" s="17"/>
      <c r="T28" s="17"/>
      <c r="U28" s="59">
        <f>IFERROR(F28-G28-H28-I28-J28-K28,"")</f>
        <v>0</v>
      </c>
      <c r="X28" s="59">
        <f t="shared" si="0"/>
        <v>-10</v>
      </c>
    </row>
    <row r="29" spans="1:28" s="28" customFormat="1" ht="18" customHeight="1" x14ac:dyDescent="0.3">
      <c r="A29" s="71"/>
      <c r="B29" s="52"/>
      <c r="C29" s="56"/>
      <c r="D29" s="60"/>
      <c r="E29" s="77"/>
      <c r="F29" s="99">
        <f t="shared" si="1"/>
        <v>0</v>
      </c>
      <c r="G29" s="85"/>
      <c r="H29" s="67"/>
      <c r="I29" s="65"/>
      <c r="J29" s="65"/>
      <c r="K29" s="66"/>
      <c r="L29" s="53"/>
      <c r="M29" s="80"/>
      <c r="N29" s="81"/>
      <c r="O29" s="91">
        <f t="shared" si="2"/>
        <v>0</v>
      </c>
      <c r="P29" s="67"/>
      <c r="Q29" s="65"/>
      <c r="R29" s="66"/>
      <c r="S29" s="17"/>
      <c r="T29" s="17"/>
      <c r="U29" s="59">
        <f t="shared" si="3"/>
        <v>0</v>
      </c>
      <c r="X29" s="59">
        <f t="shared" si="0"/>
        <v>0</v>
      </c>
    </row>
    <row r="30" spans="1:28" s="28" customFormat="1" ht="18" customHeight="1" x14ac:dyDescent="0.3">
      <c r="A30" s="71"/>
      <c r="B30" s="52"/>
      <c r="C30" s="56"/>
      <c r="D30" s="60"/>
      <c r="E30" s="77"/>
      <c r="F30" s="99">
        <f t="shared" si="1"/>
        <v>0</v>
      </c>
      <c r="G30" s="85"/>
      <c r="H30" s="67"/>
      <c r="I30" s="65"/>
      <c r="J30" s="65"/>
      <c r="K30" s="66"/>
      <c r="L30" s="53"/>
      <c r="M30" s="80">
        <v>0.625</v>
      </c>
      <c r="N30" s="81">
        <v>0.875</v>
      </c>
      <c r="O30" s="91">
        <f t="shared" si="2"/>
        <v>6</v>
      </c>
      <c r="P30" s="67"/>
      <c r="Q30" s="65">
        <v>4</v>
      </c>
      <c r="R30" s="66">
        <v>2</v>
      </c>
      <c r="S30" s="17"/>
      <c r="T30" s="17"/>
      <c r="U30" s="59">
        <f t="shared" si="3"/>
        <v>0</v>
      </c>
      <c r="X30" s="59">
        <f t="shared" si="0"/>
        <v>0</v>
      </c>
    </row>
    <row r="31" spans="1:28" s="28" customFormat="1" ht="18" customHeight="1" x14ac:dyDescent="0.3">
      <c r="A31" s="71"/>
      <c r="B31" s="52"/>
      <c r="C31" s="56"/>
      <c r="D31" s="60"/>
      <c r="E31" s="77"/>
      <c r="F31" s="99">
        <f t="shared" si="1"/>
        <v>0</v>
      </c>
      <c r="G31" s="85"/>
      <c r="H31" s="67"/>
      <c r="I31" s="65"/>
      <c r="J31" s="65"/>
      <c r="K31" s="66"/>
      <c r="L31" s="53"/>
      <c r="M31" s="80"/>
      <c r="N31" s="81"/>
      <c r="O31" s="91">
        <f t="shared" si="2"/>
        <v>0</v>
      </c>
      <c r="P31" s="67"/>
      <c r="Q31" s="65"/>
      <c r="R31" s="66"/>
      <c r="S31" s="17"/>
      <c r="T31" s="17"/>
      <c r="U31" s="59">
        <f t="shared" si="3"/>
        <v>0</v>
      </c>
      <c r="X31" s="59">
        <f t="shared" si="0"/>
        <v>0</v>
      </c>
    </row>
    <row r="32" spans="1:28" s="28" customFormat="1" ht="18" customHeight="1" x14ac:dyDescent="0.3">
      <c r="A32" s="71"/>
      <c r="B32" s="53"/>
      <c r="C32" s="56"/>
      <c r="D32" s="60"/>
      <c r="E32" s="77"/>
      <c r="F32" s="99">
        <f t="shared" si="1"/>
        <v>0</v>
      </c>
      <c r="G32" s="85"/>
      <c r="H32" s="67"/>
      <c r="I32" s="65"/>
      <c r="J32" s="65"/>
      <c r="K32" s="66"/>
      <c r="L32" s="53"/>
      <c r="M32" s="80"/>
      <c r="N32" s="81"/>
      <c r="O32" s="91">
        <f t="shared" si="2"/>
        <v>0</v>
      </c>
      <c r="P32" s="67"/>
      <c r="Q32" s="65"/>
      <c r="R32" s="66"/>
      <c r="S32" s="17"/>
      <c r="T32" s="17"/>
      <c r="U32" s="59">
        <f t="shared" si="3"/>
        <v>0</v>
      </c>
      <c r="X32" s="59">
        <f t="shared" si="0"/>
        <v>0</v>
      </c>
    </row>
    <row r="33" spans="1:24" s="28" customFormat="1" ht="18" customHeight="1" x14ac:dyDescent="0.3">
      <c r="A33" s="71"/>
      <c r="B33" s="53"/>
      <c r="C33" s="56"/>
      <c r="D33" s="60"/>
      <c r="E33" s="77"/>
      <c r="F33" s="99">
        <f t="shared" si="1"/>
        <v>0</v>
      </c>
      <c r="G33" s="85"/>
      <c r="H33" s="67"/>
      <c r="I33" s="65"/>
      <c r="J33" s="65"/>
      <c r="K33" s="66"/>
      <c r="L33" s="53"/>
      <c r="M33" s="80"/>
      <c r="N33" s="81"/>
      <c r="O33" s="91">
        <f t="shared" si="2"/>
        <v>0</v>
      </c>
      <c r="P33" s="67"/>
      <c r="Q33" s="65"/>
      <c r="R33" s="66"/>
      <c r="S33" s="17"/>
      <c r="T33" s="17"/>
      <c r="U33" s="59">
        <f t="shared" si="3"/>
        <v>0</v>
      </c>
      <c r="X33" s="59">
        <f t="shared" si="0"/>
        <v>0</v>
      </c>
    </row>
    <row r="34" spans="1:24" s="28" customFormat="1" ht="18" customHeight="1" x14ac:dyDescent="0.3">
      <c r="A34" s="71"/>
      <c r="B34" s="53"/>
      <c r="C34" s="56"/>
      <c r="D34" s="60"/>
      <c r="E34" s="77"/>
      <c r="F34" s="99">
        <f t="shared" si="1"/>
        <v>0</v>
      </c>
      <c r="G34" s="85"/>
      <c r="H34" s="67"/>
      <c r="I34" s="65"/>
      <c r="J34" s="65"/>
      <c r="K34" s="66"/>
      <c r="L34" s="53"/>
      <c r="M34" s="80"/>
      <c r="N34" s="81"/>
      <c r="O34" s="91">
        <f t="shared" si="2"/>
        <v>0</v>
      </c>
      <c r="P34" s="67"/>
      <c r="Q34" s="65"/>
      <c r="R34" s="66"/>
      <c r="S34" s="17"/>
      <c r="T34" s="17"/>
      <c r="U34" s="59">
        <f t="shared" si="3"/>
        <v>0</v>
      </c>
      <c r="X34" s="59">
        <f t="shared" si="0"/>
        <v>0</v>
      </c>
    </row>
    <row r="35" spans="1:24" s="28" customFormat="1" ht="18" customHeight="1" x14ac:dyDescent="0.3">
      <c r="A35" s="71"/>
      <c r="B35" s="53"/>
      <c r="C35" s="56"/>
      <c r="D35" s="60"/>
      <c r="E35" s="77"/>
      <c r="F35" s="99">
        <f t="shared" si="1"/>
        <v>0</v>
      </c>
      <c r="G35" s="85"/>
      <c r="H35" s="67"/>
      <c r="I35" s="65"/>
      <c r="J35" s="65"/>
      <c r="K35" s="66"/>
      <c r="L35" s="53"/>
      <c r="M35" s="80"/>
      <c r="N35" s="81"/>
      <c r="O35" s="91">
        <f t="shared" si="2"/>
        <v>0</v>
      </c>
      <c r="P35" s="67"/>
      <c r="Q35" s="65"/>
      <c r="R35" s="66"/>
      <c r="S35" s="17"/>
      <c r="T35" s="17"/>
      <c r="U35" s="59">
        <f t="shared" si="3"/>
        <v>0</v>
      </c>
      <c r="X35" s="59">
        <f t="shared" si="0"/>
        <v>0</v>
      </c>
    </row>
    <row r="36" spans="1:24" s="28" customFormat="1" ht="18" customHeight="1" x14ac:dyDescent="0.3">
      <c r="A36" s="71"/>
      <c r="B36" s="53"/>
      <c r="C36" s="56"/>
      <c r="D36" s="60"/>
      <c r="E36" s="77"/>
      <c r="F36" s="99">
        <f t="shared" si="1"/>
        <v>0</v>
      </c>
      <c r="G36" s="85"/>
      <c r="H36" s="67"/>
      <c r="I36" s="65"/>
      <c r="J36" s="65"/>
      <c r="K36" s="66"/>
      <c r="L36" s="53"/>
      <c r="M36" s="80"/>
      <c r="N36" s="81"/>
      <c r="O36" s="91">
        <f t="shared" si="2"/>
        <v>0</v>
      </c>
      <c r="P36" s="67"/>
      <c r="Q36" s="65"/>
      <c r="R36" s="66"/>
      <c r="S36" s="17"/>
      <c r="T36" s="17"/>
      <c r="U36" s="59">
        <f t="shared" si="3"/>
        <v>0</v>
      </c>
      <c r="X36" s="59">
        <f t="shared" si="0"/>
        <v>0</v>
      </c>
    </row>
    <row r="37" spans="1:24" s="28" customFormat="1" ht="18" customHeight="1" thickBot="1" x14ac:dyDescent="0.35">
      <c r="A37" s="71"/>
      <c r="B37" s="53"/>
      <c r="C37" s="57"/>
      <c r="D37" s="61"/>
      <c r="E37" s="78"/>
      <c r="F37" s="100">
        <f t="shared" si="1"/>
        <v>0</v>
      </c>
      <c r="G37" s="86"/>
      <c r="H37" s="87"/>
      <c r="I37" s="88"/>
      <c r="J37" s="88"/>
      <c r="K37" s="89"/>
      <c r="L37" s="53"/>
      <c r="M37" s="82"/>
      <c r="N37" s="83"/>
      <c r="O37" s="92">
        <f t="shared" si="2"/>
        <v>0</v>
      </c>
      <c r="P37" s="70"/>
      <c r="Q37" s="68"/>
      <c r="R37" s="69"/>
      <c r="S37" s="17"/>
      <c r="T37" s="17"/>
      <c r="U37" s="59">
        <f t="shared" si="3"/>
        <v>0</v>
      </c>
      <c r="X37" s="59">
        <f>O37-P37-Q37-R37</f>
        <v>0</v>
      </c>
    </row>
    <row r="38" spans="1:24" s="28" customFormat="1" ht="18" customHeight="1" thickBot="1" x14ac:dyDescent="0.35">
      <c r="A38" s="29" t="s">
        <v>7</v>
      </c>
      <c r="F38" s="93">
        <f>SUM(F24:F37)</f>
        <v>17</v>
      </c>
      <c r="G38" s="94">
        <f>IF(SUM(G24:G37)=0,"",SUM(G24:G37))</f>
        <v>12.5</v>
      </c>
      <c r="H38" s="95">
        <f>IF(SUM(H24:H37)=0,"",SUM(H24:H37))</f>
        <v>4</v>
      </c>
      <c r="I38" s="95" t="str">
        <f>IF(SUM(I24:I37)=0,"",SUM(I24:I37))</f>
        <v/>
      </c>
      <c r="J38" s="95" t="str">
        <f>IF(SUM(J24:J37)=0,"",SUM(J24:J37))</f>
        <v/>
      </c>
      <c r="K38" s="95" t="str">
        <f>IF(SUM(K24:K37)=0,"",SUM(K24:K37))</f>
        <v/>
      </c>
      <c r="L38" s="17"/>
      <c r="M38" s="17"/>
      <c r="N38" s="17"/>
      <c r="O38" s="96">
        <f>IF(SUM(O24:O37)=0,"",SUM(O24:O37))</f>
        <v>21</v>
      </c>
      <c r="P38" s="94">
        <f>IF(SUM(P24:P37)=0,"",SUM(P24:P37))</f>
        <v>2</v>
      </c>
      <c r="Q38" s="94">
        <f>IF(SUM(Q24:Q37)=0,"",SUM(Q24:Q37))</f>
        <v>12</v>
      </c>
      <c r="R38" s="97">
        <f>IF(SUM(R24:R37)=0,"",SUM(R24:R37))</f>
        <v>12</v>
      </c>
      <c r="U38" s="93"/>
      <c r="V38" s="330"/>
      <c r="W38" s="330"/>
      <c r="X38" s="93"/>
    </row>
    <row r="39" spans="1:24" s="28" customFormat="1" ht="18" customHeight="1" x14ac:dyDescent="0.3">
      <c r="H39" s="17"/>
      <c r="I39" s="17"/>
      <c r="J39" s="17"/>
      <c r="K39" s="17"/>
      <c r="X39" s="54"/>
    </row>
    <row r="40" spans="1:24" s="28" customFormat="1" ht="18" customHeight="1" x14ac:dyDescent="0.3">
      <c r="A40" s="28" t="s">
        <v>20</v>
      </c>
      <c r="G40" s="39">
        <f>IFERROR(G38*$J$6*(1+$J$8)*G22,"")</f>
        <v>7875</v>
      </c>
      <c r="H40" s="39">
        <f>IFERROR(H38*$J$6*(1+$J$8)*H22,"")</f>
        <v>2646</v>
      </c>
      <c r="I40" s="39" t="str">
        <f>IFERROR(I38*$J$6*(1+$J$8)*I22,"")</f>
        <v/>
      </c>
      <c r="J40" s="39" t="str">
        <f>IFERROR(J38*$J$6*(1+$J$8)*J22,"")</f>
        <v/>
      </c>
      <c r="K40" s="39" t="str">
        <f>IFERROR(K38*$J$6*(1+$J$8)*K22,"")</f>
        <v/>
      </c>
      <c r="P40" s="39">
        <f>IFERROR(P38*$J$6*(1+$J$8)*P22,"")</f>
        <v>1449</v>
      </c>
      <c r="Q40" s="39">
        <f>IFERROR(Q38*$J$6*(1+$J$8)*Q22,"")</f>
        <v>2268</v>
      </c>
      <c r="R40" s="39">
        <f>IFERROR(R38*$J$6*(1+$J$8)*R22,"")</f>
        <v>1134</v>
      </c>
      <c r="S40" s="28" t="s">
        <v>21</v>
      </c>
      <c r="T40" s="55">
        <f>SUM(G40:R40)</f>
        <v>15372</v>
      </c>
      <c r="U40" s="55"/>
    </row>
    <row r="41" spans="1:24" s="28" customFormat="1" ht="18" customHeight="1" x14ac:dyDescent="0.3">
      <c r="G41" s="39"/>
      <c r="H41" s="39"/>
      <c r="I41" s="39"/>
      <c r="J41" s="39"/>
      <c r="K41" s="39"/>
      <c r="P41" s="39"/>
      <c r="Q41" s="39"/>
      <c r="R41" s="39"/>
      <c r="T41" s="55"/>
      <c r="U41" s="55"/>
    </row>
    <row r="42" spans="1:24" ht="20.100000000000001" customHeight="1" x14ac:dyDescent="0.3">
      <c r="A42" s="3"/>
      <c r="B42" s="3"/>
      <c r="C42" s="3"/>
      <c r="D42" s="3"/>
      <c r="E42" s="3"/>
      <c r="F42" s="3"/>
      <c r="G42" s="3"/>
      <c r="H42" s="6"/>
      <c r="I42" s="6"/>
      <c r="J42" s="32" t="s">
        <v>11</v>
      </c>
      <c r="N42" s="32"/>
      <c r="O42" s="244"/>
      <c r="P42" s="244"/>
      <c r="Q42" s="244"/>
      <c r="R42" s="244"/>
      <c r="S42" s="21"/>
      <c r="T42" s="21"/>
      <c r="U42" s="21"/>
    </row>
    <row r="43" spans="1:24" ht="20.100000000000001" customHeight="1" x14ac:dyDescent="0.3">
      <c r="A43" s="3"/>
      <c r="B43" s="3"/>
      <c r="C43" s="3"/>
      <c r="D43" s="3"/>
      <c r="E43" s="3"/>
      <c r="F43" s="3"/>
      <c r="G43" s="3"/>
      <c r="H43" s="6"/>
      <c r="I43" s="6"/>
      <c r="J43" s="32"/>
      <c r="N43" s="32"/>
      <c r="O43" s="3"/>
      <c r="P43" s="3"/>
      <c r="S43" s="3"/>
      <c r="T43" s="3"/>
      <c r="U43" s="3"/>
    </row>
    <row r="44" spans="1:24" ht="20.100000000000001" customHeight="1" x14ac:dyDescent="0.3">
      <c r="A44" s="3"/>
      <c r="B44" s="3"/>
      <c r="C44" s="3"/>
      <c r="D44" s="3"/>
      <c r="E44" s="3"/>
      <c r="F44" s="3"/>
      <c r="G44" s="3"/>
      <c r="J44" s="32" t="s">
        <v>9</v>
      </c>
      <c r="N44" s="32"/>
      <c r="O44" s="244"/>
      <c r="P44" s="244"/>
      <c r="Q44" s="244"/>
      <c r="R44" s="244"/>
      <c r="S44" s="21"/>
      <c r="T44" s="21"/>
      <c r="U44" s="21"/>
    </row>
    <row r="45" spans="1:24" ht="20.100000000000001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2"/>
      <c r="N45" s="32"/>
      <c r="O45" s="3"/>
      <c r="P45" s="3"/>
      <c r="S45" s="3"/>
      <c r="T45" s="3"/>
      <c r="U45" s="3"/>
    </row>
    <row r="46" spans="1:24" ht="20.100000000000001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2" t="s">
        <v>10</v>
      </c>
      <c r="N46" s="32"/>
      <c r="O46" s="244"/>
      <c r="P46" s="244"/>
      <c r="Q46" s="244"/>
      <c r="R46" s="244"/>
      <c r="S46" s="21"/>
      <c r="T46" s="21"/>
      <c r="U46" s="21"/>
    </row>
    <row r="47" spans="1:24" ht="20.100000000000001" customHeight="1" x14ac:dyDescent="0.3">
      <c r="J47" s="32"/>
    </row>
    <row r="48" spans="1:24" ht="17.25" x14ac:dyDescent="0.3">
      <c r="J48" s="32" t="s">
        <v>25</v>
      </c>
      <c r="O48" s="245"/>
      <c r="P48" s="245"/>
      <c r="Q48" s="245"/>
      <c r="R48" s="245"/>
    </row>
  </sheetData>
  <sheetProtection algorithmName="SHA-512" hashValue="+re0TgX0t8ABTv0rbI3UlBISYbYCzv3MJbMUVZSj9aD9kBBGkEXKOmmttlwF5VhOhVIRW+i/4RJjBHCoNY0Sig==" saltValue="VusE+tliKQ32vFD91iNZtg==" spinCount="100000" sheet="1" objects="1" scenarios="1"/>
  <mergeCells count="24">
    <mergeCell ref="U15:U16"/>
    <mergeCell ref="C4:G4"/>
    <mergeCell ref="D6:G6"/>
    <mergeCell ref="P6:R6"/>
    <mergeCell ref="P8:R8"/>
    <mergeCell ref="H15:K15"/>
    <mergeCell ref="M15:O15"/>
    <mergeCell ref="P15:R15"/>
    <mergeCell ref="O48:R48"/>
    <mergeCell ref="V15:W16"/>
    <mergeCell ref="X15:X16"/>
    <mergeCell ref="G16:G21"/>
    <mergeCell ref="H16:H21"/>
    <mergeCell ref="I16:I21"/>
    <mergeCell ref="J16:J21"/>
    <mergeCell ref="K16:K21"/>
    <mergeCell ref="M16:O21"/>
    <mergeCell ref="P16:P21"/>
    <mergeCell ref="Q16:Q21"/>
    <mergeCell ref="R16:R21"/>
    <mergeCell ref="V38:W38"/>
    <mergeCell ref="O42:R42"/>
    <mergeCell ref="O44:R44"/>
    <mergeCell ref="O46:R46"/>
  </mergeCells>
  <conditionalFormatting sqref="F24:F37">
    <cfRule type="cellIs" dxfId="5" priority="1" operator="equal">
      <formula>0</formula>
    </cfRule>
  </conditionalFormatting>
  <conditionalFormatting sqref="O24:O37">
    <cfRule type="cellIs" dxfId="4" priority="7" operator="equal">
      <formula>0</formula>
    </cfRule>
  </conditionalFormatting>
  <conditionalFormatting sqref="U24:U37">
    <cfRule type="cellIs" dxfId="3" priority="5" operator="equal">
      <formula>0</formula>
    </cfRule>
  </conditionalFormatting>
  <conditionalFormatting sqref="U24:U38">
    <cfRule type="cellIs" dxfId="2" priority="4" operator="notEqual">
      <formula>0</formula>
    </cfRule>
  </conditionalFormatting>
  <conditionalFormatting sqref="X23:X37">
    <cfRule type="cellIs" dxfId="1" priority="3" operator="equal">
      <formula>0</formula>
    </cfRule>
  </conditionalFormatting>
  <conditionalFormatting sqref="X23:X39">
    <cfRule type="cellIs" dxfId="0" priority="2" operator="notEqual">
      <formula>0</formula>
    </cfRule>
  </conditionalFormatting>
  <dataValidations count="3">
    <dataValidation allowBlank="1" showInputMessage="1" showErrorMessage="1" promptTitle="Inmatning" prompt="Fyll i datum då arbetspasset började. _x000a_Använd formatet ÅÅÅÅ-MM-DD" sqref="A24:A37" xr:uid="{E6B2BA4F-AB7A-4105-B658-0D3B275E35CE}"/>
    <dataValidation type="time" allowBlank="1" showInputMessage="1" showErrorMessage="1" errorTitle="Fel format" error="Kom ihåg att separera timmar och minuter med kolon &quot;:&quot;, t.ex &quot;08:00&quot; EJ &quot;0800&quot; eller &quot;08.00&quot;" promptTitle="Inmatning" prompt="Ange tid i formatet HH:MM" sqref="C24:E37 M24:N37" xr:uid="{6828C080-78B1-4FDA-80AB-D2D789F98B58}">
      <formula1>0</formula1>
      <formula2>0.999305555555556</formula2>
    </dataValidation>
    <dataValidation type="decimal" allowBlank="1" showInputMessage="1" showErrorMessage="1" promptTitle="Inmatning" prompt="Skriv antal timmar i decimalformat mellan 0,00 och 24,00_x000a_1 timma och 30 min blir 1,5_x000a_OBS! Här får ej formatet HH:MM användas_x000a_" sqref="G24:K37 P24:R37" xr:uid="{58C59EB2-189B-415D-8B74-3E2CF12A4BC2}">
      <formula1>0</formula1>
      <formula2>24</formula2>
    </dataValidation>
  </dataValidations>
  <pageMargins left="0.70866141732283472" right="0.19685039370078741" top="0.74803149606299213" bottom="0.15748031496062992" header="0.31496062992125984" footer="0.31496062992125984"/>
  <pageSetup paperSize="9"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e20e62-7086-4883-9b73-154bab4dfd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67977DC2ADC24CAC9A268E6130C0B5" ma:contentTypeVersion="14" ma:contentTypeDescription="Skapa ett nytt dokument." ma:contentTypeScope="" ma:versionID="b14c140194e861071e866470fb1185d3">
  <xsd:schema xmlns:xsd="http://www.w3.org/2001/XMLSchema" xmlns:xs="http://www.w3.org/2001/XMLSchema" xmlns:p="http://schemas.microsoft.com/office/2006/metadata/properties" xmlns:ns3="b1e20e62-7086-4883-9b73-154bab4dfdea" xmlns:ns4="26c61549-ade6-4b73-9ba8-bd03eb371ed2" targetNamespace="http://schemas.microsoft.com/office/2006/metadata/properties" ma:root="true" ma:fieldsID="2c78be5a78848dc94f043eca689a986d" ns3:_="" ns4:_="">
    <xsd:import namespace="b1e20e62-7086-4883-9b73-154bab4dfdea"/>
    <xsd:import namespace="26c61549-ade6-4b73-9ba8-bd03eb371e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20e62-7086-4883-9b73-154bab4df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61549-ade6-4b73-9ba8-bd03eb371e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81C939-1222-4372-AB26-D399A7D8CB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b1e20e62-7086-4883-9b73-154bab4dfde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6c61549-ade6-4b73-9ba8-bd03eb371e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61B2F2-363C-4036-BF0C-106D4BEDF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D0D8C-AEEA-45B4-9C3E-55001A221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20e62-7086-4883-9b73-154bab4dfdea"/>
    <ds:schemaRef ds:uri="26c61549-ade6-4b73-9ba8-bd03eb371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Tjänstgöringsrapport Läkare </vt:lpstr>
      <vt:lpstr>Tjänstgöringsrapport (ssk)</vt:lpstr>
      <vt:lpstr>'Tjänstgöringsrapport (ssk)'!Utskriftsområde</vt:lpstr>
      <vt:lpstr>'Tjänstgöringsrapport Läkare 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Silje Stewart</dc:creator>
  <cp:lastModifiedBy>Eva-Britt Morin</cp:lastModifiedBy>
  <cp:lastPrinted>2024-06-19T11:33:40Z</cp:lastPrinted>
  <dcterms:created xsi:type="dcterms:W3CDTF">2020-06-04T09:33:17Z</dcterms:created>
  <dcterms:modified xsi:type="dcterms:W3CDTF">2024-08-23T13:07:54Z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0x010100C567977DC2ADC24CAC9A268E6130C0B5</vt:lpwstr>
  </property>
</Properties>
</file>